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81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Users/melaniebourghol/Desktop/"/>
    </mc:Choice>
  </mc:AlternateContent>
  <xr:revisionPtr revIDLastSave="0" documentId="8_{709B5D91-392D-ED4E-9E24-CC5F38CB10BB}" xr6:coauthVersionLast="47" xr6:coauthVersionMax="47" xr10:uidLastSave="{00000000-0000-0000-0000-000000000000}"/>
  <bookViews>
    <workbookView xWindow="0" yWindow="500" windowWidth="28800" windowHeight="12300" xr2:uid="{00000000-000D-0000-FFFF-FFFF00000000}"/>
  </bookViews>
  <sheets>
    <sheet name="Template" sheetId="1" r:id="rId1"/>
    <sheet name="20 Funding Sources" sheetId="5" r:id="rId2"/>
  </sheets>
  <definedNames>
    <definedName name="_xlnm._FilterDatabase" localSheetId="1" hidden="1">'20 Funding Sources'!$B$44:$F$64</definedName>
    <definedName name="_xlnm.Print_Area" localSheetId="1">'20 Funding Sources'!$A$1:$H$89</definedName>
    <definedName name="_xlnm.Print_Area" localSheetId="0">Template!$A$1:$E$24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04" i="5" l="1"/>
  <c r="G104" i="5"/>
  <c r="D84" i="5" l="1"/>
  <c r="C84" i="5"/>
  <c r="E84" i="5" s="1"/>
  <c r="F84" i="5" s="1"/>
  <c r="E83" i="5"/>
  <c r="F83" i="5" s="1"/>
  <c r="D83" i="5"/>
  <c r="D82" i="5"/>
  <c r="C82" i="5"/>
  <c r="E82" i="5" s="1"/>
  <c r="F82" i="5" s="1"/>
  <c r="E81" i="5"/>
  <c r="F81" i="5" s="1"/>
  <c r="D81" i="5"/>
  <c r="D80" i="5"/>
  <c r="C80" i="5"/>
  <c r="E80" i="5" s="1"/>
  <c r="F80" i="5" s="1"/>
  <c r="E79" i="5"/>
  <c r="F79" i="5" s="1"/>
  <c r="D79" i="5"/>
  <c r="D78" i="5"/>
  <c r="C78" i="5"/>
  <c r="E78" i="5" s="1"/>
  <c r="F78" i="5" s="1"/>
  <c r="E77" i="5"/>
  <c r="F77" i="5" s="1"/>
  <c r="D77" i="5"/>
  <c r="D76" i="5"/>
  <c r="C76" i="5"/>
  <c r="E76" i="5" s="1"/>
  <c r="F76" i="5" s="1"/>
  <c r="E75" i="5"/>
  <c r="F75" i="5" s="1"/>
  <c r="D75" i="5"/>
  <c r="D74" i="5"/>
  <c r="C74" i="5"/>
  <c r="E74" i="5" s="1"/>
  <c r="F74" i="5" s="1"/>
  <c r="E73" i="5"/>
  <c r="F73" i="5" s="1"/>
  <c r="D73" i="5"/>
  <c r="D72" i="5"/>
  <c r="C72" i="5"/>
  <c r="E72" i="5" s="1"/>
  <c r="F72" i="5" s="1"/>
  <c r="E71" i="5"/>
  <c r="F71" i="5" s="1"/>
  <c r="D71" i="5"/>
  <c r="D70" i="5"/>
  <c r="C70" i="5"/>
  <c r="E70" i="5" s="1"/>
  <c r="F70" i="5" s="1"/>
  <c r="E69" i="5"/>
  <c r="F69" i="5" s="1"/>
  <c r="D69" i="5"/>
  <c r="D68" i="5"/>
  <c r="C68" i="5"/>
  <c r="E68" i="5" s="1"/>
  <c r="F68" i="5" s="1"/>
  <c r="E67" i="5"/>
  <c r="F67" i="5" s="1"/>
  <c r="D67" i="5"/>
  <c r="D66" i="5"/>
  <c r="C66" i="5"/>
  <c r="E66" i="5" s="1"/>
  <c r="F66" i="5" s="1"/>
  <c r="E65" i="5"/>
  <c r="F65" i="5" s="1"/>
  <c r="D65" i="5"/>
  <c r="B65" i="5"/>
  <c r="B67" i="5" s="1"/>
  <c r="B69" i="5" s="1"/>
  <c r="B71" i="5" s="1"/>
  <c r="B73" i="5" s="1"/>
  <c r="B75" i="5" s="1"/>
  <c r="B77" i="5" s="1"/>
  <c r="B79" i="5" s="1"/>
  <c r="B81" i="5" s="1"/>
  <c r="B83" i="5" s="1"/>
  <c r="D64" i="5"/>
  <c r="C64" i="5"/>
  <c r="E64" i="5" s="1"/>
  <c r="F64" i="5" s="1"/>
  <c r="E63" i="5"/>
  <c r="F63" i="5" s="1"/>
  <c r="D63" i="5"/>
  <c r="D62" i="5"/>
  <c r="C62" i="5"/>
  <c r="E62" i="5" s="1"/>
  <c r="F62" i="5" s="1"/>
  <c r="E61" i="5"/>
  <c r="F61" i="5" s="1"/>
  <c r="D61" i="5"/>
  <c r="D60" i="5"/>
  <c r="C60" i="5"/>
  <c r="E59" i="5"/>
  <c r="F59" i="5" s="1"/>
  <c r="D59" i="5"/>
  <c r="D58" i="5"/>
  <c r="C58" i="5"/>
  <c r="E58" i="5" s="1"/>
  <c r="F58" i="5" s="1"/>
  <c r="E57" i="5"/>
  <c r="F57" i="5" s="1"/>
  <c r="D57" i="5"/>
  <c r="D56" i="5"/>
  <c r="C56" i="5"/>
  <c r="E55" i="5"/>
  <c r="F55" i="5" s="1"/>
  <c r="D55" i="5"/>
  <c r="D54" i="5"/>
  <c r="C54" i="5"/>
  <c r="E54" i="5" s="1"/>
  <c r="F54" i="5" s="1"/>
  <c r="E53" i="5"/>
  <c r="F53" i="5" s="1"/>
  <c r="D53" i="5"/>
  <c r="D52" i="5"/>
  <c r="C52" i="5"/>
  <c r="E52" i="5" s="1"/>
  <c r="F52" i="5" s="1"/>
  <c r="E51" i="5"/>
  <c r="F51" i="5" s="1"/>
  <c r="D51" i="5"/>
  <c r="D50" i="5"/>
  <c r="C50" i="5"/>
  <c r="E50" i="5" s="1"/>
  <c r="F50" i="5" s="1"/>
  <c r="E49" i="5"/>
  <c r="F49" i="5" s="1"/>
  <c r="D49" i="5"/>
  <c r="D48" i="5"/>
  <c r="C48" i="5"/>
  <c r="E48" i="5" s="1"/>
  <c r="F48" i="5" s="1"/>
  <c r="E47" i="5"/>
  <c r="F47" i="5" s="1"/>
  <c r="D47" i="5"/>
  <c r="D46" i="5"/>
  <c r="C46" i="5"/>
  <c r="E45" i="5"/>
  <c r="F45" i="5" s="1"/>
  <c r="D45" i="5"/>
  <c r="E28" i="5"/>
  <c r="E46" i="5" l="1"/>
  <c r="F46" i="5" s="1"/>
  <c r="E60" i="5"/>
  <c r="F60" i="5" s="1"/>
  <c r="E56" i="5"/>
  <c r="F56" i="5" s="1"/>
  <c r="D17" i="1"/>
  <c r="F86" i="5" l="1"/>
  <c r="F88" i="5" s="1"/>
  <c r="E86" i="5"/>
  <c r="D19" i="1"/>
  <c r="D21" i="1" s="1"/>
  <c r="D23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mslocke</author>
  </authors>
  <commentList>
    <comment ref="C6" authorId="0" shapeId="0" xr:uid="{00000000-0006-0000-0100-000001000000}">
      <text>
        <r>
          <rPr>
            <sz val="9"/>
            <color indexed="81"/>
            <rFont val="Tahoma"/>
            <family val="2"/>
          </rPr>
          <t xml:space="preserve">Formulas are based on </t>
        </r>
        <r>
          <rPr>
            <b/>
            <sz val="9"/>
            <color indexed="81"/>
            <rFont val="Tahoma"/>
            <family val="2"/>
          </rPr>
          <t>Y</t>
        </r>
        <r>
          <rPr>
            <sz val="9"/>
            <color indexed="81"/>
            <rFont val="Tahoma"/>
            <family val="2"/>
          </rPr>
          <t xml:space="preserve"> for yes or </t>
        </r>
        <r>
          <rPr>
            <b/>
            <sz val="9"/>
            <color indexed="81"/>
            <rFont val="Tahoma"/>
            <family val="2"/>
          </rPr>
          <t>N</t>
        </r>
        <r>
          <rPr>
            <sz val="9"/>
            <color indexed="81"/>
            <rFont val="Tahoma"/>
            <family val="2"/>
          </rPr>
          <t xml:space="preserve"> for No.  Do not input spaces or other characters.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6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Input your 6 character Index.  For Grants the Fund = Index. For University Funds the Org = Index.  </t>
        </r>
      </text>
    </comment>
    <comment ref="F88" authorId="0" shapeId="0" xr:uid="{00000000-0006-0000-0100-000003000000}">
      <text>
        <r>
          <rPr>
            <b/>
            <sz val="9"/>
            <color indexed="81"/>
            <rFont val="Tahoma"/>
            <family val="2"/>
          </rPr>
          <t xml:space="preserve">Should be zero.  If #,reach out to Research Finance for assistance.
</t>
        </r>
      </text>
    </comment>
  </commentList>
</comments>
</file>

<file path=xl/sharedStrings.xml><?xml version="1.0" encoding="utf-8"?>
<sst xmlns="http://schemas.openxmlformats.org/spreadsheetml/2006/main" count="90" uniqueCount="78">
  <si>
    <t>Allowable Percentage to Grant</t>
  </si>
  <si>
    <t>Allowable Dollar to Grant</t>
  </si>
  <si>
    <t xml:space="preserve"> </t>
  </si>
  <si>
    <t>Cost Sharing Dollar to Grant</t>
  </si>
  <si>
    <t>Cost Sharing Percentage to Grant</t>
  </si>
  <si>
    <t>use account 60999</t>
  </si>
  <si>
    <t>use account 60000</t>
  </si>
  <si>
    <t>Salary Cap</t>
  </si>
  <si>
    <t xml:space="preserve">Below is a Salary Cap Template for an 12 month period for a single grant, contract, cooperative or subcontract award. </t>
  </si>
  <si>
    <t xml:space="preserve">*Repeat steps #1 and #2 if allocating effort to more than one grant, contract, cooperative or subcontract award. </t>
  </si>
  <si>
    <t>Step 1)</t>
  </si>
  <si>
    <t xml:space="preserve">Step 2) </t>
  </si>
  <si>
    <r>
      <rPr>
        <b/>
        <u/>
        <sz val="16"/>
        <color theme="1"/>
        <rFont val="Book Antiqua"/>
        <family val="1"/>
      </rPr>
      <t>Input</t>
    </r>
    <r>
      <rPr>
        <sz val="16"/>
        <color theme="1"/>
        <rFont val="Book Antiqua"/>
        <family val="1"/>
      </rPr>
      <t xml:space="preserve"> Institutional Base Salary</t>
    </r>
  </si>
  <si>
    <r>
      <rPr>
        <b/>
        <u/>
        <sz val="16"/>
        <color theme="1"/>
        <rFont val="Book Antiqua"/>
        <family val="1"/>
      </rPr>
      <t>Input</t>
    </r>
    <r>
      <rPr>
        <sz val="16"/>
        <color theme="1"/>
        <rFont val="Book Antiqua"/>
        <family val="1"/>
      </rPr>
      <t xml:space="preserve"> Effort Percentage</t>
    </r>
  </si>
  <si>
    <t>This link brings you to the salary cap history (FY 1990 to Present).</t>
  </si>
  <si>
    <t>NIH Salary Cap</t>
  </si>
  <si>
    <r>
      <rPr>
        <b/>
        <u/>
        <sz val="16"/>
        <color indexed="8"/>
        <rFont val="Book Antiqua"/>
        <family val="1"/>
      </rPr>
      <t>Input</t>
    </r>
    <r>
      <rPr>
        <sz val="16"/>
        <color indexed="8"/>
        <rFont val="Book Antiqua"/>
        <family val="1"/>
      </rPr>
      <t xml:space="preserve"> Institutional Base Salary (IBS)</t>
    </r>
  </si>
  <si>
    <t>Step 2)</t>
  </si>
  <si>
    <r>
      <rPr>
        <b/>
        <u/>
        <sz val="16"/>
        <color indexed="8"/>
        <rFont val="Book Antiqua"/>
        <family val="1"/>
      </rPr>
      <t>Input</t>
    </r>
    <r>
      <rPr>
        <sz val="16"/>
        <color indexed="8"/>
        <rFont val="Book Antiqua"/>
        <family val="1"/>
      </rPr>
      <t xml:space="preserve"> allocation information below.</t>
    </r>
  </si>
  <si>
    <t>No.</t>
  </si>
  <si>
    <t>Is this a federal sponsored fund? Y/N</t>
  </si>
  <si>
    <t>Input your Index</t>
  </si>
  <si>
    <r>
      <t xml:space="preserve">Input % effort (up to 2 decimals </t>
    </r>
    <r>
      <rPr>
        <u/>
        <sz val="11"/>
        <color indexed="8"/>
        <rFont val="Book Antiqua"/>
        <family val="1"/>
      </rPr>
      <t>only</t>
    </r>
    <r>
      <rPr>
        <sz val="11"/>
        <color indexed="8"/>
        <rFont val="Book Antiqua"/>
        <family val="1"/>
      </rPr>
      <t>)</t>
    </r>
  </si>
  <si>
    <t>Total must equal 100.00%</t>
  </si>
  <si>
    <t>Step 3)</t>
  </si>
  <si>
    <t>Stop to review</t>
  </si>
  <si>
    <t>3a)</t>
  </si>
  <si>
    <t>Does the above total to 100.00%?</t>
  </si>
  <si>
    <r>
      <t xml:space="preserve">If </t>
    </r>
    <r>
      <rPr>
        <b/>
        <u/>
        <sz val="11"/>
        <color indexed="8"/>
        <rFont val="Book Antiqua"/>
        <family val="1"/>
      </rPr>
      <t>yes</t>
    </r>
    <r>
      <rPr>
        <sz val="11"/>
        <color indexed="8"/>
        <rFont val="Book Antiqua"/>
        <family val="1"/>
      </rPr>
      <t xml:space="preserve">, proceed to </t>
    </r>
    <r>
      <rPr>
        <b/>
        <u/>
        <sz val="11"/>
        <color indexed="8"/>
        <rFont val="Book Antiqua"/>
        <family val="1"/>
      </rPr>
      <t>Step 3b</t>
    </r>
  </si>
  <si>
    <r>
      <t xml:space="preserve">If </t>
    </r>
    <r>
      <rPr>
        <b/>
        <u/>
        <sz val="11"/>
        <color indexed="8"/>
        <rFont val="Book Antiqua"/>
        <family val="1"/>
      </rPr>
      <t>no</t>
    </r>
    <r>
      <rPr>
        <sz val="11"/>
        <color indexed="8"/>
        <rFont val="Book Antiqua"/>
        <family val="1"/>
      </rPr>
      <t xml:space="preserve">, review your allocations, total </t>
    </r>
    <r>
      <rPr>
        <b/>
        <u/>
        <sz val="11"/>
        <color indexed="8"/>
        <rFont val="Book Antiqua"/>
        <family val="1"/>
      </rPr>
      <t>must add to 100.00%</t>
    </r>
  </si>
  <si>
    <t>3b)</t>
  </si>
  <si>
    <t>Did you complete Step 1 by populating the IBS in cell G3?</t>
  </si>
  <si>
    <r>
      <t xml:space="preserve">If </t>
    </r>
    <r>
      <rPr>
        <b/>
        <u/>
        <sz val="11"/>
        <color indexed="8"/>
        <rFont val="Book Antiqua"/>
        <family val="1"/>
      </rPr>
      <t>yes</t>
    </r>
    <r>
      <rPr>
        <sz val="11"/>
        <color indexed="8"/>
        <rFont val="Book Antiqua"/>
        <family val="1"/>
      </rPr>
      <t xml:space="preserve">, proceed to </t>
    </r>
    <r>
      <rPr>
        <b/>
        <u/>
        <sz val="11"/>
        <color indexed="8"/>
        <rFont val="Book Antiqua"/>
        <family val="1"/>
      </rPr>
      <t>Step 3c</t>
    </r>
  </si>
  <si>
    <r>
      <t xml:space="preserve">If </t>
    </r>
    <r>
      <rPr>
        <b/>
        <u/>
        <sz val="11"/>
        <color indexed="8"/>
        <rFont val="Book Antiqua"/>
        <family val="1"/>
      </rPr>
      <t>no</t>
    </r>
    <r>
      <rPr>
        <sz val="11"/>
        <color indexed="8"/>
        <rFont val="Book Antiqua"/>
        <family val="1"/>
      </rPr>
      <t>, please complete Step 1</t>
    </r>
  </si>
  <si>
    <t>3c)</t>
  </si>
  <si>
    <t>Does Column C have only Y, N or blanks?</t>
  </si>
  <si>
    <r>
      <t xml:space="preserve">If </t>
    </r>
    <r>
      <rPr>
        <b/>
        <u/>
        <sz val="11"/>
        <color indexed="8"/>
        <rFont val="Book Antiqua"/>
        <family val="1"/>
      </rPr>
      <t>yes</t>
    </r>
    <r>
      <rPr>
        <sz val="11"/>
        <color indexed="8"/>
        <rFont val="Book Antiqua"/>
        <family val="1"/>
      </rPr>
      <t xml:space="preserve">, proceed to </t>
    </r>
    <r>
      <rPr>
        <b/>
        <u/>
        <sz val="11"/>
        <color indexed="8"/>
        <rFont val="Book Antiqua"/>
        <family val="1"/>
      </rPr>
      <t>Step 4</t>
    </r>
  </si>
  <si>
    <r>
      <t xml:space="preserve">If </t>
    </r>
    <r>
      <rPr>
        <b/>
        <u/>
        <sz val="11"/>
        <color indexed="8"/>
        <rFont val="Book Antiqua"/>
        <family val="1"/>
      </rPr>
      <t>no</t>
    </r>
    <r>
      <rPr>
        <sz val="11"/>
        <color indexed="8"/>
        <rFont val="Book Antiqua"/>
        <family val="1"/>
      </rPr>
      <t xml:space="preserve">, change the data to only have </t>
    </r>
    <r>
      <rPr>
        <b/>
        <sz val="11"/>
        <color indexed="8"/>
        <rFont val="Book Antiqua"/>
        <family val="1"/>
      </rPr>
      <t>Y, N or blank</t>
    </r>
  </si>
  <si>
    <t>Step 4)</t>
  </si>
  <si>
    <r>
      <rPr>
        <b/>
        <u/>
        <sz val="16"/>
        <color indexed="8"/>
        <rFont val="Book Antiqua"/>
        <family val="1"/>
      </rPr>
      <t xml:space="preserve">Allocations </t>
    </r>
    <r>
      <rPr>
        <sz val="16"/>
        <color indexed="8"/>
        <rFont val="Book Antiqua"/>
        <family val="1"/>
      </rPr>
      <t xml:space="preserve">for the </t>
    </r>
    <r>
      <rPr>
        <b/>
        <u/>
        <sz val="16"/>
        <color indexed="8"/>
        <rFont val="Book Antiqua"/>
        <family val="1"/>
      </rPr>
      <t>EPAF are listed below.</t>
    </r>
  </si>
  <si>
    <t>Account</t>
  </si>
  <si>
    <t>Index</t>
  </si>
  <si>
    <t>%</t>
  </si>
  <si>
    <t>$</t>
  </si>
  <si>
    <t>1C</t>
  </si>
  <si>
    <t>2C</t>
  </si>
  <si>
    <t>3C</t>
  </si>
  <si>
    <t>4C</t>
  </si>
  <si>
    <t>5C</t>
  </si>
  <si>
    <t>6C</t>
  </si>
  <si>
    <t>7C</t>
  </si>
  <si>
    <t>8C</t>
  </si>
  <si>
    <t>9C</t>
  </si>
  <si>
    <t>10C</t>
  </si>
  <si>
    <t>11C</t>
  </si>
  <si>
    <t>12C</t>
  </si>
  <si>
    <t>13C</t>
  </si>
  <si>
    <t>14C</t>
  </si>
  <si>
    <t>15C</t>
  </si>
  <si>
    <t>16C</t>
  </si>
  <si>
    <t>17C</t>
  </si>
  <si>
    <t>18C</t>
  </si>
  <si>
    <t>19C</t>
  </si>
  <si>
    <t>20C</t>
  </si>
  <si>
    <t>Double Check</t>
  </si>
  <si>
    <t>4a)</t>
  </si>
  <si>
    <t>If a number appears in cell F88, there is an error, review, start over or contact Research Finance for assistance</t>
  </si>
  <si>
    <t>4b)</t>
  </si>
  <si>
    <t>For each Federal Sponsored fund there should be an allocation to 60000 and 60999.  60999 is the designated cost sharing accounting code (formely object code).</t>
  </si>
  <si>
    <t>4c)</t>
  </si>
  <si>
    <t>You can double check by grant fund, by adding the percentage to account 60000 and 60999, it should equal the percent effort being applied by the PI.</t>
  </si>
  <si>
    <r>
      <rPr>
        <b/>
        <sz val="11"/>
        <color indexed="8"/>
        <rFont val="Book Antiqua"/>
        <family val="1"/>
      </rPr>
      <t xml:space="preserve">For example: </t>
    </r>
    <r>
      <rPr>
        <sz val="11"/>
        <color indexed="8"/>
        <rFont val="Book Antiqua"/>
        <family val="1"/>
      </rPr>
      <t>if an PI is applying 10% effort and has an IBS of $250,000, then his/her EPAF would be as follows:</t>
    </r>
  </si>
  <si>
    <t>IBS</t>
  </si>
  <si>
    <t>Effort to Grant A</t>
  </si>
  <si>
    <t>Grant A</t>
  </si>
  <si>
    <t>TOTAL</t>
  </si>
  <si>
    <t xml:space="preserve">The NIH salary cap has been increased from $212,100 to $221,900 effective January 1, 2024.
The new salary cap of $221,900 should now be used, when appropriate, for all new and non-competing proposals to federal agencies that mandate the NIH cap. 
</t>
  </si>
  <si>
    <t>For awarded federal grants and contracts, the $221,900 salary cap should be applied to all existing grants. However, we do not want to create a disruptive process.  Therefore, at your next earliest convenience, please process an EPAF with the new salary cap for the next pay period.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</si>
</sst>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4"/>
      <color theme="1"/>
      <name val="Wingdings"/>
      <charset val="2"/>
    </font>
    <font>
      <sz val="16"/>
      <color theme="1"/>
      <name val="Book Antiqua"/>
      <family val="1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theme="1"/>
      <name val="Book Antiqua"/>
      <family val="1"/>
    </font>
    <font>
      <sz val="18"/>
      <color theme="1"/>
      <name val="Book Antiqua"/>
      <family val="1"/>
    </font>
    <font>
      <i/>
      <sz val="14"/>
      <color theme="1"/>
      <name val="Book Antiqua"/>
      <family val="1"/>
    </font>
    <font>
      <b/>
      <u/>
      <sz val="16"/>
      <color theme="1"/>
      <name val="Book Antiqua"/>
      <family val="1"/>
    </font>
    <font>
      <b/>
      <u/>
      <sz val="16"/>
      <color indexed="8"/>
      <name val="Book Antiqua"/>
      <family val="1"/>
    </font>
    <font>
      <sz val="16"/>
      <color indexed="8"/>
      <name val="Book Antiqua"/>
      <family val="1"/>
    </font>
    <font>
      <sz val="11"/>
      <color theme="1"/>
      <name val="Book Antiqua"/>
      <family val="1"/>
    </font>
    <font>
      <u/>
      <sz val="11"/>
      <color indexed="8"/>
      <name val="Book Antiqua"/>
      <family val="1"/>
    </font>
    <font>
      <sz val="11"/>
      <color indexed="8"/>
      <name val="Book Antiqua"/>
      <family val="1"/>
    </font>
    <font>
      <b/>
      <u/>
      <sz val="11"/>
      <color indexed="8"/>
      <name val="Book Antiqua"/>
      <family val="1"/>
    </font>
    <font>
      <b/>
      <sz val="11"/>
      <color indexed="8"/>
      <name val="Book Antiqua"/>
      <family val="1"/>
    </font>
    <font>
      <i/>
      <sz val="11"/>
      <color theme="1"/>
      <name val="Book Antiqua"/>
      <family val="1"/>
    </font>
    <font>
      <b/>
      <sz val="11"/>
      <color theme="1"/>
      <name val="Book Antiqua"/>
      <family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1"/>
      <color rgb="FFC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64">
    <xf numFmtId="0" fontId="0" fillId="0" borderId="0" xfId="0"/>
    <xf numFmtId="0" fontId="3" fillId="0" borderId="0" xfId="0" applyFont="1"/>
    <xf numFmtId="44" fontId="3" fillId="0" borderId="0" xfId="1" applyFont="1"/>
    <xf numFmtId="0" fontId="3" fillId="0" borderId="0" xfId="0" quotePrefix="1" applyFont="1"/>
    <xf numFmtId="44" fontId="3" fillId="0" borderId="0" xfId="0" applyNumberFormat="1" applyFont="1"/>
    <xf numFmtId="0" fontId="2" fillId="0" borderId="0" xfId="0" applyFont="1" applyAlignment="1">
      <alignment horizontal="center" vertical="center" wrapText="1" readingOrder="1"/>
    </xf>
    <xf numFmtId="44" fontId="3" fillId="2" borderId="1" xfId="1" applyFont="1" applyFill="1" applyBorder="1"/>
    <xf numFmtId="9" fontId="3" fillId="2" borderId="1" xfId="2" applyFont="1" applyFill="1" applyBorder="1"/>
    <xf numFmtId="0" fontId="5" fillId="0" borderId="0" xfId="3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8" fillId="0" borderId="0" xfId="0" applyFont="1"/>
    <xf numFmtId="0" fontId="0" fillId="0" borderId="0" xfId="0" applyAlignment="1">
      <alignment horizontal="left"/>
    </xf>
    <xf numFmtId="0" fontId="4" fillId="0" borderId="0" xfId="3" applyAlignment="1">
      <alignment horizontal="left"/>
    </xf>
    <xf numFmtId="10" fontId="3" fillId="0" borderId="0" xfId="2" applyNumberFormat="1" applyFont="1"/>
    <xf numFmtId="10" fontId="3" fillId="0" borderId="0" xfId="0" applyNumberFormat="1" applyFont="1"/>
    <xf numFmtId="0" fontId="13" fillId="0" borderId="0" xfId="0" applyFont="1"/>
    <xf numFmtId="0" fontId="1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4" fontId="3" fillId="0" borderId="0" xfId="1" applyFont="1" applyFill="1" applyBorder="1"/>
    <xf numFmtId="0" fontId="13" fillId="0" borderId="0" xfId="0" applyFont="1" applyAlignment="1">
      <alignment horizontal="center" wrapText="1"/>
    </xf>
    <xf numFmtId="0" fontId="13" fillId="0" borderId="7" xfId="0" applyFont="1" applyBorder="1" applyAlignment="1">
      <alignment horizontal="center" wrapText="1"/>
    </xf>
    <xf numFmtId="0" fontId="13" fillId="2" borderId="8" xfId="0" applyFont="1" applyFill="1" applyBorder="1"/>
    <xf numFmtId="10" fontId="13" fillId="2" borderId="8" xfId="2" applyNumberFormat="1" applyFont="1" applyFill="1" applyBorder="1"/>
    <xf numFmtId="10" fontId="13" fillId="0" borderId="0" xfId="2" applyNumberFormat="1" applyFont="1"/>
    <xf numFmtId="10" fontId="13" fillId="0" borderId="9" xfId="2" applyNumberFormat="1" applyFont="1" applyBorder="1"/>
    <xf numFmtId="0" fontId="13" fillId="0" borderId="0" xfId="0" applyFont="1" applyAlignment="1">
      <alignment horizontal="left"/>
    </xf>
    <xf numFmtId="10" fontId="13" fillId="0" borderId="0" xfId="2" applyNumberFormat="1" applyFont="1" applyBorder="1"/>
    <xf numFmtId="0" fontId="9" fillId="0" borderId="0" xfId="0" applyFont="1"/>
    <xf numFmtId="0" fontId="9" fillId="0" borderId="0" xfId="0" applyFont="1" applyAlignment="1">
      <alignment horizontal="left"/>
    </xf>
    <xf numFmtId="0" fontId="13" fillId="0" borderId="7" xfId="0" applyFont="1" applyBorder="1" applyAlignment="1">
      <alignment horizontal="center"/>
    </xf>
    <xf numFmtId="44" fontId="13" fillId="0" borderId="0" xfId="0" applyNumberFormat="1" applyFont="1"/>
    <xf numFmtId="44" fontId="13" fillId="0" borderId="0" xfId="1" applyFont="1"/>
    <xf numFmtId="10" fontId="13" fillId="0" borderId="0" xfId="0" applyNumberFormat="1" applyFont="1"/>
    <xf numFmtId="44" fontId="13" fillId="0" borderId="9" xfId="0" applyNumberFormat="1" applyFont="1" applyBorder="1"/>
    <xf numFmtId="0" fontId="18" fillId="0" borderId="10" xfId="0" applyFont="1" applyBorder="1" applyAlignment="1">
      <alignment horizontal="left"/>
    </xf>
    <xf numFmtId="0" fontId="18" fillId="0" borderId="10" xfId="0" applyFont="1" applyBorder="1"/>
    <xf numFmtId="10" fontId="18" fillId="0" borderId="10" xfId="0" applyNumberFormat="1" applyFont="1" applyBorder="1"/>
    <xf numFmtId="44" fontId="18" fillId="0" borderId="10" xfId="0" applyNumberFormat="1" applyFont="1" applyBorder="1"/>
    <xf numFmtId="0" fontId="19" fillId="0" borderId="8" xfId="0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10" fontId="13" fillId="0" borderId="8" xfId="2" applyNumberFormat="1" applyFont="1" applyBorder="1" applyAlignment="1">
      <alignment horizontal="right"/>
    </xf>
    <xf numFmtId="44" fontId="13" fillId="0" borderId="8" xfId="0" applyNumberFormat="1" applyFont="1" applyBorder="1" applyAlignment="1">
      <alignment horizontal="center"/>
    </xf>
    <xf numFmtId="0" fontId="19" fillId="0" borderId="0" xfId="0" applyFont="1"/>
    <xf numFmtId="10" fontId="19" fillId="0" borderId="0" xfId="2" applyNumberFormat="1" applyFont="1"/>
    <xf numFmtId="44" fontId="19" fillId="0" borderId="0" xfId="1" applyFont="1"/>
    <xf numFmtId="0" fontId="15" fillId="0" borderId="0" xfId="0" applyFont="1"/>
    <xf numFmtId="43" fontId="13" fillId="0" borderId="0" xfId="4" applyFont="1"/>
    <xf numFmtId="43" fontId="13" fillId="0" borderId="8" xfId="0" applyNumberFormat="1" applyFont="1" applyBorder="1" applyAlignment="1">
      <alignment horizontal="center"/>
    </xf>
    <xf numFmtId="0" fontId="0" fillId="2" borderId="8" xfId="0" applyFill="1" applyBorder="1"/>
    <xf numFmtId="9" fontId="13" fillId="0" borderId="0" xfId="2" applyFont="1"/>
    <xf numFmtId="43" fontId="13" fillId="0" borderId="0" xfId="0" applyNumberFormat="1" applyFont="1"/>
    <xf numFmtId="0" fontId="9" fillId="0" borderId="2" xfId="0" applyFont="1" applyBorder="1" applyAlignment="1">
      <alignment horizontal="left" vertical="center" wrapText="1"/>
    </xf>
    <xf numFmtId="0" fontId="22" fillId="3" borderId="3" xfId="3" applyFont="1" applyFill="1" applyBorder="1" applyAlignment="1">
      <alignment horizontal="center" vertical="center" wrapText="1"/>
    </xf>
    <xf numFmtId="0" fontId="22" fillId="3" borderId="4" xfId="3" applyFont="1" applyFill="1" applyBorder="1" applyAlignment="1">
      <alignment horizontal="center" vertical="center" wrapText="1"/>
    </xf>
    <xf numFmtId="0" fontId="22" fillId="3" borderId="5" xfId="3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3" fillId="0" borderId="6" xfId="0" applyFont="1" applyBorder="1" applyAlignment="1">
      <alignment horizontal="left"/>
    </xf>
    <xf numFmtId="0" fontId="13" fillId="0" borderId="9" xfId="0" applyFont="1" applyBorder="1" applyAlignment="1">
      <alignment horizontal="left"/>
    </xf>
    <xf numFmtId="0" fontId="13" fillId="0" borderId="0" xfId="0" applyFont="1" applyAlignment="1">
      <alignment horizontal="left"/>
    </xf>
  </cellXfs>
  <cellStyles count="5">
    <cellStyle name="Comma" xfId="4" builtinId="3"/>
    <cellStyle name="Currency" xfId="1" builtinId="4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grants.nih.gov/grants/policy/salcap_summary.htm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1:R25"/>
  <sheetViews>
    <sheetView tabSelected="1" workbookViewId="0">
      <selection activeCell="D17" sqref="D17"/>
    </sheetView>
  </sheetViews>
  <sheetFormatPr baseColWidth="10" defaultColWidth="8.83203125" defaultRowHeight="15" x14ac:dyDescent="0.2"/>
  <cols>
    <col min="1" max="1" width="2.83203125" customWidth="1"/>
    <col min="2" max="2" width="12.5" bestFit="1" customWidth="1"/>
    <col min="3" max="3" width="46.5" customWidth="1"/>
    <col min="4" max="4" width="19.1640625" bestFit="1" customWidth="1"/>
    <col min="5" max="5" width="25.6640625" customWidth="1"/>
    <col min="6" max="6" width="1.83203125" customWidth="1"/>
  </cols>
  <sheetData>
    <row r="1" spans="2:18" ht="19.5" customHeight="1" thickBot="1" x14ac:dyDescent="0.25">
      <c r="C1" s="8"/>
      <c r="D1" s="8"/>
      <c r="E1" s="8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2:18" ht="60.75" customHeight="1" thickBot="1" x14ac:dyDescent="0.25">
      <c r="B2" s="52" t="s">
        <v>76</v>
      </c>
      <c r="C2" s="53"/>
      <c r="D2" s="53"/>
      <c r="E2" s="54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</row>
    <row r="3" spans="2:18" ht="20.25" customHeight="1" thickBot="1" x14ac:dyDescent="0.25">
      <c r="C3" s="9"/>
      <c r="D3" s="9"/>
      <c r="E3" s="9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pans="2:18" ht="61.5" customHeight="1" thickBot="1" x14ac:dyDescent="0.25">
      <c r="B4" s="55" t="s">
        <v>77</v>
      </c>
      <c r="C4" s="56"/>
      <c r="D4" s="56"/>
      <c r="E4" s="57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2:18" ht="15.75" customHeight="1" x14ac:dyDescent="0.2">
      <c r="C5" s="9"/>
      <c r="D5" s="9"/>
      <c r="E5" s="9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spans="2:18" ht="15.75" customHeight="1" x14ac:dyDescent="0.2">
      <c r="B6" s="12" t="s">
        <v>14</v>
      </c>
      <c r="C6" s="9"/>
      <c r="D6" s="9"/>
      <c r="E6" s="9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2:18" ht="15.75" customHeight="1" x14ac:dyDescent="0.2">
      <c r="B7" s="11"/>
      <c r="C7" s="9"/>
      <c r="D7" s="9"/>
      <c r="E7" s="9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</row>
    <row r="8" spans="2:18" ht="45.75" customHeight="1" x14ac:dyDescent="0.2">
      <c r="B8" s="58" t="s">
        <v>8</v>
      </c>
      <c r="C8" s="58"/>
      <c r="D8" s="58"/>
      <c r="E8" s="58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</row>
    <row r="9" spans="2:18" ht="36.75" customHeight="1" thickBot="1" x14ac:dyDescent="0.25">
      <c r="B9" s="51" t="s">
        <v>9</v>
      </c>
      <c r="C9" s="51"/>
      <c r="D9" s="51"/>
      <c r="E9" s="51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</row>
    <row r="10" spans="2:18" ht="22" x14ac:dyDescent="0.3">
      <c r="C10" s="1"/>
      <c r="D10" s="1"/>
      <c r="E10" s="1"/>
    </row>
    <row r="11" spans="2:18" ht="22" x14ac:dyDescent="0.3">
      <c r="B11" t="s">
        <v>2</v>
      </c>
      <c r="C11" s="1" t="s">
        <v>7</v>
      </c>
      <c r="D11" s="2">
        <v>221900</v>
      </c>
      <c r="E11" s="1"/>
    </row>
    <row r="12" spans="2:18" ht="23" thickBot="1" x14ac:dyDescent="0.35">
      <c r="C12" s="1"/>
      <c r="D12" s="1"/>
      <c r="E12" s="1"/>
    </row>
    <row r="13" spans="2:18" ht="25" thickBot="1" x14ac:dyDescent="0.35">
      <c r="B13" s="10" t="s">
        <v>10</v>
      </c>
      <c r="C13" s="1" t="s">
        <v>12</v>
      </c>
      <c r="D13" s="6">
        <v>250000</v>
      </c>
      <c r="E13" s="1"/>
    </row>
    <row r="14" spans="2:18" ht="25" thickBot="1" x14ac:dyDescent="0.35">
      <c r="B14" s="10"/>
      <c r="C14" s="1"/>
      <c r="D14" s="1"/>
      <c r="E14" s="1"/>
    </row>
    <row r="15" spans="2:18" ht="25" thickBot="1" x14ac:dyDescent="0.35">
      <c r="B15" s="10" t="s">
        <v>11</v>
      </c>
      <c r="C15" s="1" t="s">
        <v>13</v>
      </c>
      <c r="D15" s="7">
        <v>0.1</v>
      </c>
      <c r="E15" s="1"/>
    </row>
    <row r="16" spans="2:18" ht="22" x14ac:dyDescent="0.3">
      <c r="C16" s="1"/>
      <c r="D16" s="1"/>
      <c r="E16" s="1"/>
    </row>
    <row r="17" spans="3:6" ht="22" x14ac:dyDescent="0.3">
      <c r="C17" s="1" t="s">
        <v>1</v>
      </c>
      <c r="D17" s="2">
        <f>+D11*D15</f>
        <v>22190</v>
      </c>
      <c r="E17" s="3" t="s">
        <v>2</v>
      </c>
      <c r="F17" t="s">
        <v>2</v>
      </c>
    </row>
    <row r="18" spans="3:6" ht="22" x14ac:dyDescent="0.3">
      <c r="C18" s="1"/>
      <c r="D18" s="1"/>
      <c r="E18" s="1"/>
    </row>
    <row r="19" spans="3:6" ht="22" x14ac:dyDescent="0.3">
      <c r="C19" s="1" t="s">
        <v>0</v>
      </c>
      <c r="D19" s="13">
        <f>+D17/D13</f>
        <v>8.8760000000000006E-2</v>
      </c>
      <c r="E19" s="1" t="s">
        <v>6</v>
      </c>
    </row>
    <row r="20" spans="3:6" ht="22" x14ac:dyDescent="0.3">
      <c r="C20" s="1"/>
      <c r="D20" s="14"/>
      <c r="E20" s="1"/>
    </row>
    <row r="21" spans="3:6" ht="22" x14ac:dyDescent="0.3">
      <c r="C21" s="1" t="s">
        <v>4</v>
      </c>
      <c r="D21" s="14">
        <f>+D15-D19</f>
        <v>1.124E-2</v>
      </c>
      <c r="E21" s="1" t="s">
        <v>5</v>
      </c>
    </row>
    <row r="22" spans="3:6" ht="22" x14ac:dyDescent="0.3">
      <c r="C22" s="1"/>
      <c r="D22" s="1"/>
      <c r="E22" s="1"/>
    </row>
    <row r="23" spans="3:6" ht="22" x14ac:dyDescent="0.3">
      <c r="C23" s="1" t="s">
        <v>3</v>
      </c>
      <c r="D23" s="4">
        <f>+D21*D13</f>
        <v>2810</v>
      </c>
      <c r="E23" s="1"/>
    </row>
    <row r="24" spans="3:6" ht="22" x14ac:dyDescent="0.3">
      <c r="C24" s="1"/>
      <c r="D24" s="1"/>
      <c r="E24" s="1"/>
    </row>
    <row r="25" spans="3:6" ht="22" x14ac:dyDescent="0.3">
      <c r="C25" s="1"/>
      <c r="D25" s="1"/>
      <c r="E25" s="1"/>
    </row>
  </sheetData>
  <mergeCells count="4">
    <mergeCell ref="B9:E9"/>
    <mergeCell ref="B2:E2"/>
    <mergeCell ref="B4:E4"/>
    <mergeCell ref="B8:E8"/>
  </mergeCells>
  <hyperlinks>
    <hyperlink ref="B6" r:id="rId1" xr:uid="{00000000-0004-0000-0000-000000000000}"/>
  </hyperlinks>
  <pageMargins left="0.7" right="0.7" top="0.75" bottom="0.75" header="0.3" footer="0.3"/>
  <pageSetup scale="84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>
    <pageSetUpPr fitToPage="1"/>
  </sheetPr>
  <dimension ref="A1:K106"/>
  <sheetViews>
    <sheetView workbookViewId="0">
      <pane ySplit="1" topLeftCell="A2" activePane="bottomLeft" state="frozen"/>
      <selection pane="bottomLeft" activeCell="G2" sqref="G2"/>
    </sheetView>
  </sheetViews>
  <sheetFormatPr baseColWidth="10" defaultColWidth="8.83203125" defaultRowHeight="15" x14ac:dyDescent="0.2"/>
  <cols>
    <col min="1" max="1" width="11.6640625" style="15" bestFit="1" customWidth="1"/>
    <col min="2" max="2" width="5.1640625" style="16" customWidth="1"/>
    <col min="3" max="3" width="11.5" style="15" bestFit="1" customWidth="1"/>
    <col min="4" max="4" width="9.1640625" style="15" customWidth="1"/>
    <col min="5" max="5" width="15.6640625" style="15" customWidth="1"/>
    <col min="6" max="6" width="19" style="15" bestFit="1" customWidth="1"/>
    <col min="7" max="7" width="18.83203125" style="15" customWidth="1"/>
    <col min="8" max="8" width="13.83203125" style="15" bestFit="1" customWidth="1"/>
    <col min="9" max="10" width="11.5" style="15" bestFit="1" customWidth="1"/>
    <col min="11" max="256" width="9.1640625" style="15"/>
    <col min="257" max="257" width="11.6640625" style="15" bestFit="1" customWidth="1"/>
    <col min="258" max="258" width="5.1640625" style="15" customWidth="1"/>
    <col min="259" max="259" width="11.5" style="15" bestFit="1" customWidth="1"/>
    <col min="260" max="260" width="9.1640625" style="15" customWidth="1"/>
    <col min="261" max="261" width="15.6640625" style="15" customWidth="1"/>
    <col min="262" max="262" width="14" style="15" bestFit="1" customWidth="1"/>
    <col min="263" max="263" width="18.83203125" style="15" customWidth="1"/>
    <col min="264" max="265" width="9.1640625" style="15"/>
    <col min="266" max="266" width="11.5" style="15" bestFit="1" customWidth="1"/>
    <col min="267" max="512" width="9.1640625" style="15"/>
    <col min="513" max="513" width="11.6640625" style="15" bestFit="1" customWidth="1"/>
    <col min="514" max="514" width="5.1640625" style="15" customWidth="1"/>
    <col min="515" max="515" width="11.5" style="15" bestFit="1" customWidth="1"/>
    <col min="516" max="516" width="9.1640625" style="15" customWidth="1"/>
    <col min="517" max="517" width="15.6640625" style="15" customWidth="1"/>
    <col min="518" max="518" width="14" style="15" bestFit="1" customWidth="1"/>
    <col min="519" max="519" width="18.83203125" style="15" customWidth="1"/>
    <col min="520" max="521" width="9.1640625" style="15"/>
    <col min="522" max="522" width="11.5" style="15" bestFit="1" customWidth="1"/>
    <col min="523" max="768" width="9.1640625" style="15"/>
    <col min="769" max="769" width="11.6640625" style="15" bestFit="1" customWidth="1"/>
    <col min="770" max="770" width="5.1640625" style="15" customWidth="1"/>
    <col min="771" max="771" width="11.5" style="15" bestFit="1" customWidth="1"/>
    <col min="772" max="772" width="9.1640625" style="15" customWidth="1"/>
    <col min="773" max="773" width="15.6640625" style="15" customWidth="1"/>
    <col min="774" max="774" width="14" style="15" bestFit="1" customWidth="1"/>
    <col min="775" max="775" width="18.83203125" style="15" customWidth="1"/>
    <col min="776" max="777" width="9.1640625" style="15"/>
    <col min="778" max="778" width="11.5" style="15" bestFit="1" customWidth="1"/>
    <col min="779" max="1024" width="9.1640625" style="15"/>
    <col min="1025" max="1025" width="11.6640625" style="15" bestFit="1" customWidth="1"/>
    <col min="1026" max="1026" width="5.1640625" style="15" customWidth="1"/>
    <col min="1027" max="1027" width="11.5" style="15" bestFit="1" customWidth="1"/>
    <col min="1028" max="1028" width="9.1640625" style="15" customWidth="1"/>
    <col min="1029" max="1029" width="15.6640625" style="15" customWidth="1"/>
    <col min="1030" max="1030" width="14" style="15" bestFit="1" customWidth="1"/>
    <col min="1031" max="1031" width="18.83203125" style="15" customWidth="1"/>
    <col min="1032" max="1033" width="9.1640625" style="15"/>
    <col min="1034" max="1034" width="11.5" style="15" bestFit="1" customWidth="1"/>
    <col min="1035" max="1280" width="9.1640625" style="15"/>
    <col min="1281" max="1281" width="11.6640625" style="15" bestFit="1" customWidth="1"/>
    <col min="1282" max="1282" width="5.1640625" style="15" customWidth="1"/>
    <col min="1283" max="1283" width="11.5" style="15" bestFit="1" customWidth="1"/>
    <col min="1284" max="1284" width="9.1640625" style="15" customWidth="1"/>
    <col min="1285" max="1285" width="15.6640625" style="15" customWidth="1"/>
    <col min="1286" max="1286" width="14" style="15" bestFit="1" customWidth="1"/>
    <col min="1287" max="1287" width="18.83203125" style="15" customWidth="1"/>
    <col min="1288" max="1289" width="9.1640625" style="15"/>
    <col min="1290" max="1290" width="11.5" style="15" bestFit="1" customWidth="1"/>
    <col min="1291" max="1536" width="9.1640625" style="15"/>
    <col min="1537" max="1537" width="11.6640625" style="15" bestFit="1" customWidth="1"/>
    <col min="1538" max="1538" width="5.1640625" style="15" customWidth="1"/>
    <col min="1539" max="1539" width="11.5" style="15" bestFit="1" customWidth="1"/>
    <col min="1540" max="1540" width="9.1640625" style="15" customWidth="1"/>
    <col min="1541" max="1541" width="15.6640625" style="15" customWidth="1"/>
    <col min="1542" max="1542" width="14" style="15" bestFit="1" customWidth="1"/>
    <col min="1543" max="1543" width="18.83203125" style="15" customWidth="1"/>
    <col min="1544" max="1545" width="9.1640625" style="15"/>
    <col min="1546" max="1546" width="11.5" style="15" bestFit="1" customWidth="1"/>
    <col min="1547" max="1792" width="9.1640625" style="15"/>
    <col min="1793" max="1793" width="11.6640625" style="15" bestFit="1" customWidth="1"/>
    <col min="1794" max="1794" width="5.1640625" style="15" customWidth="1"/>
    <col min="1795" max="1795" width="11.5" style="15" bestFit="1" customWidth="1"/>
    <col min="1796" max="1796" width="9.1640625" style="15" customWidth="1"/>
    <col min="1797" max="1797" width="15.6640625" style="15" customWidth="1"/>
    <col min="1798" max="1798" width="14" style="15" bestFit="1" customWidth="1"/>
    <col min="1799" max="1799" width="18.83203125" style="15" customWidth="1"/>
    <col min="1800" max="1801" width="9.1640625" style="15"/>
    <col min="1802" max="1802" width="11.5" style="15" bestFit="1" customWidth="1"/>
    <col min="1803" max="2048" width="9.1640625" style="15"/>
    <col min="2049" max="2049" width="11.6640625" style="15" bestFit="1" customWidth="1"/>
    <col min="2050" max="2050" width="5.1640625" style="15" customWidth="1"/>
    <col min="2051" max="2051" width="11.5" style="15" bestFit="1" customWidth="1"/>
    <col min="2052" max="2052" width="9.1640625" style="15" customWidth="1"/>
    <col min="2053" max="2053" width="15.6640625" style="15" customWidth="1"/>
    <col min="2054" max="2054" width="14" style="15" bestFit="1" customWidth="1"/>
    <col min="2055" max="2055" width="18.83203125" style="15" customWidth="1"/>
    <col min="2056" max="2057" width="9.1640625" style="15"/>
    <col min="2058" max="2058" width="11.5" style="15" bestFit="1" customWidth="1"/>
    <col min="2059" max="2304" width="9.1640625" style="15"/>
    <col min="2305" max="2305" width="11.6640625" style="15" bestFit="1" customWidth="1"/>
    <col min="2306" max="2306" width="5.1640625" style="15" customWidth="1"/>
    <col min="2307" max="2307" width="11.5" style="15" bestFit="1" customWidth="1"/>
    <col min="2308" max="2308" width="9.1640625" style="15" customWidth="1"/>
    <col min="2309" max="2309" width="15.6640625" style="15" customWidth="1"/>
    <col min="2310" max="2310" width="14" style="15" bestFit="1" customWidth="1"/>
    <col min="2311" max="2311" width="18.83203125" style="15" customWidth="1"/>
    <col min="2312" max="2313" width="9.1640625" style="15"/>
    <col min="2314" max="2314" width="11.5" style="15" bestFit="1" customWidth="1"/>
    <col min="2315" max="2560" width="9.1640625" style="15"/>
    <col min="2561" max="2561" width="11.6640625" style="15" bestFit="1" customWidth="1"/>
    <col min="2562" max="2562" width="5.1640625" style="15" customWidth="1"/>
    <col min="2563" max="2563" width="11.5" style="15" bestFit="1" customWidth="1"/>
    <col min="2564" max="2564" width="9.1640625" style="15" customWidth="1"/>
    <col min="2565" max="2565" width="15.6640625" style="15" customWidth="1"/>
    <col min="2566" max="2566" width="14" style="15" bestFit="1" customWidth="1"/>
    <col min="2567" max="2567" width="18.83203125" style="15" customWidth="1"/>
    <col min="2568" max="2569" width="9.1640625" style="15"/>
    <col min="2570" max="2570" width="11.5" style="15" bestFit="1" customWidth="1"/>
    <col min="2571" max="2816" width="9.1640625" style="15"/>
    <col min="2817" max="2817" width="11.6640625" style="15" bestFit="1" customWidth="1"/>
    <col min="2818" max="2818" width="5.1640625" style="15" customWidth="1"/>
    <col min="2819" max="2819" width="11.5" style="15" bestFit="1" customWidth="1"/>
    <col min="2820" max="2820" width="9.1640625" style="15" customWidth="1"/>
    <col min="2821" max="2821" width="15.6640625" style="15" customWidth="1"/>
    <col min="2822" max="2822" width="14" style="15" bestFit="1" customWidth="1"/>
    <col min="2823" max="2823" width="18.83203125" style="15" customWidth="1"/>
    <col min="2824" max="2825" width="9.1640625" style="15"/>
    <col min="2826" max="2826" width="11.5" style="15" bestFit="1" customWidth="1"/>
    <col min="2827" max="3072" width="9.1640625" style="15"/>
    <col min="3073" max="3073" width="11.6640625" style="15" bestFit="1" customWidth="1"/>
    <col min="3074" max="3074" width="5.1640625" style="15" customWidth="1"/>
    <col min="3075" max="3075" width="11.5" style="15" bestFit="1" customWidth="1"/>
    <col min="3076" max="3076" width="9.1640625" style="15" customWidth="1"/>
    <col min="3077" max="3077" width="15.6640625" style="15" customWidth="1"/>
    <col min="3078" max="3078" width="14" style="15" bestFit="1" customWidth="1"/>
    <col min="3079" max="3079" width="18.83203125" style="15" customWidth="1"/>
    <col min="3080" max="3081" width="9.1640625" style="15"/>
    <col min="3082" max="3082" width="11.5" style="15" bestFit="1" customWidth="1"/>
    <col min="3083" max="3328" width="9.1640625" style="15"/>
    <col min="3329" max="3329" width="11.6640625" style="15" bestFit="1" customWidth="1"/>
    <col min="3330" max="3330" width="5.1640625" style="15" customWidth="1"/>
    <col min="3331" max="3331" width="11.5" style="15" bestFit="1" customWidth="1"/>
    <col min="3332" max="3332" width="9.1640625" style="15" customWidth="1"/>
    <col min="3333" max="3333" width="15.6640625" style="15" customWidth="1"/>
    <col min="3334" max="3334" width="14" style="15" bestFit="1" customWidth="1"/>
    <col min="3335" max="3335" width="18.83203125" style="15" customWidth="1"/>
    <col min="3336" max="3337" width="9.1640625" style="15"/>
    <col min="3338" max="3338" width="11.5" style="15" bestFit="1" customWidth="1"/>
    <col min="3339" max="3584" width="9.1640625" style="15"/>
    <col min="3585" max="3585" width="11.6640625" style="15" bestFit="1" customWidth="1"/>
    <col min="3586" max="3586" width="5.1640625" style="15" customWidth="1"/>
    <col min="3587" max="3587" width="11.5" style="15" bestFit="1" customWidth="1"/>
    <col min="3588" max="3588" width="9.1640625" style="15" customWidth="1"/>
    <col min="3589" max="3589" width="15.6640625" style="15" customWidth="1"/>
    <col min="3590" max="3590" width="14" style="15" bestFit="1" customWidth="1"/>
    <col min="3591" max="3591" width="18.83203125" style="15" customWidth="1"/>
    <col min="3592" max="3593" width="9.1640625" style="15"/>
    <col min="3594" max="3594" width="11.5" style="15" bestFit="1" customWidth="1"/>
    <col min="3595" max="3840" width="9.1640625" style="15"/>
    <col min="3841" max="3841" width="11.6640625" style="15" bestFit="1" customWidth="1"/>
    <col min="3842" max="3842" width="5.1640625" style="15" customWidth="1"/>
    <col min="3843" max="3843" width="11.5" style="15" bestFit="1" customWidth="1"/>
    <col min="3844" max="3844" width="9.1640625" style="15" customWidth="1"/>
    <col min="3845" max="3845" width="15.6640625" style="15" customWidth="1"/>
    <col min="3846" max="3846" width="14" style="15" bestFit="1" customWidth="1"/>
    <col min="3847" max="3847" width="18.83203125" style="15" customWidth="1"/>
    <col min="3848" max="3849" width="9.1640625" style="15"/>
    <col min="3850" max="3850" width="11.5" style="15" bestFit="1" customWidth="1"/>
    <col min="3851" max="4096" width="9.1640625" style="15"/>
    <col min="4097" max="4097" width="11.6640625" style="15" bestFit="1" customWidth="1"/>
    <col min="4098" max="4098" width="5.1640625" style="15" customWidth="1"/>
    <col min="4099" max="4099" width="11.5" style="15" bestFit="1" customWidth="1"/>
    <col min="4100" max="4100" width="9.1640625" style="15" customWidth="1"/>
    <col min="4101" max="4101" width="15.6640625" style="15" customWidth="1"/>
    <col min="4102" max="4102" width="14" style="15" bestFit="1" customWidth="1"/>
    <col min="4103" max="4103" width="18.83203125" style="15" customWidth="1"/>
    <col min="4104" max="4105" width="9.1640625" style="15"/>
    <col min="4106" max="4106" width="11.5" style="15" bestFit="1" customWidth="1"/>
    <col min="4107" max="4352" width="9.1640625" style="15"/>
    <col min="4353" max="4353" width="11.6640625" style="15" bestFit="1" customWidth="1"/>
    <col min="4354" max="4354" width="5.1640625" style="15" customWidth="1"/>
    <col min="4355" max="4355" width="11.5" style="15" bestFit="1" customWidth="1"/>
    <col min="4356" max="4356" width="9.1640625" style="15" customWidth="1"/>
    <col min="4357" max="4357" width="15.6640625" style="15" customWidth="1"/>
    <col min="4358" max="4358" width="14" style="15" bestFit="1" customWidth="1"/>
    <col min="4359" max="4359" width="18.83203125" style="15" customWidth="1"/>
    <col min="4360" max="4361" width="9.1640625" style="15"/>
    <col min="4362" max="4362" width="11.5" style="15" bestFit="1" customWidth="1"/>
    <col min="4363" max="4608" width="9.1640625" style="15"/>
    <col min="4609" max="4609" width="11.6640625" style="15" bestFit="1" customWidth="1"/>
    <col min="4610" max="4610" width="5.1640625" style="15" customWidth="1"/>
    <col min="4611" max="4611" width="11.5" style="15" bestFit="1" customWidth="1"/>
    <col min="4612" max="4612" width="9.1640625" style="15" customWidth="1"/>
    <col min="4613" max="4613" width="15.6640625" style="15" customWidth="1"/>
    <col min="4614" max="4614" width="14" style="15" bestFit="1" customWidth="1"/>
    <col min="4615" max="4615" width="18.83203125" style="15" customWidth="1"/>
    <col min="4616" max="4617" width="9.1640625" style="15"/>
    <col min="4618" max="4618" width="11.5" style="15" bestFit="1" customWidth="1"/>
    <col min="4619" max="4864" width="9.1640625" style="15"/>
    <col min="4865" max="4865" width="11.6640625" style="15" bestFit="1" customWidth="1"/>
    <col min="4866" max="4866" width="5.1640625" style="15" customWidth="1"/>
    <col min="4867" max="4867" width="11.5" style="15" bestFit="1" customWidth="1"/>
    <col min="4868" max="4868" width="9.1640625" style="15" customWidth="1"/>
    <col min="4869" max="4869" width="15.6640625" style="15" customWidth="1"/>
    <col min="4870" max="4870" width="14" style="15" bestFit="1" customWidth="1"/>
    <col min="4871" max="4871" width="18.83203125" style="15" customWidth="1"/>
    <col min="4872" max="4873" width="9.1640625" style="15"/>
    <col min="4874" max="4874" width="11.5" style="15" bestFit="1" customWidth="1"/>
    <col min="4875" max="5120" width="9.1640625" style="15"/>
    <col min="5121" max="5121" width="11.6640625" style="15" bestFit="1" customWidth="1"/>
    <col min="5122" max="5122" width="5.1640625" style="15" customWidth="1"/>
    <col min="5123" max="5123" width="11.5" style="15" bestFit="1" customWidth="1"/>
    <col min="5124" max="5124" width="9.1640625" style="15" customWidth="1"/>
    <col min="5125" max="5125" width="15.6640625" style="15" customWidth="1"/>
    <col min="5126" max="5126" width="14" style="15" bestFit="1" customWidth="1"/>
    <col min="5127" max="5127" width="18.83203125" style="15" customWidth="1"/>
    <col min="5128" max="5129" width="9.1640625" style="15"/>
    <col min="5130" max="5130" width="11.5" style="15" bestFit="1" customWidth="1"/>
    <col min="5131" max="5376" width="9.1640625" style="15"/>
    <col min="5377" max="5377" width="11.6640625" style="15" bestFit="1" customWidth="1"/>
    <col min="5378" max="5378" width="5.1640625" style="15" customWidth="1"/>
    <col min="5379" max="5379" width="11.5" style="15" bestFit="1" customWidth="1"/>
    <col min="5380" max="5380" width="9.1640625" style="15" customWidth="1"/>
    <col min="5381" max="5381" width="15.6640625" style="15" customWidth="1"/>
    <col min="5382" max="5382" width="14" style="15" bestFit="1" customWidth="1"/>
    <col min="5383" max="5383" width="18.83203125" style="15" customWidth="1"/>
    <col min="5384" max="5385" width="9.1640625" style="15"/>
    <col min="5386" max="5386" width="11.5" style="15" bestFit="1" customWidth="1"/>
    <col min="5387" max="5632" width="9.1640625" style="15"/>
    <col min="5633" max="5633" width="11.6640625" style="15" bestFit="1" customWidth="1"/>
    <col min="5634" max="5634" width="5.1640625" style="15" customWidth="1"/>
    <col min="5635" max="5635" width="11.5" style="15" bestFit="1" customWidth="1"/>
    <col min="5636" max="5636" width="9.1640625" style="15" customWidth="1"/>
    <col min="5637" max="5637" width="15.6640625" style="15" customWidth="1"/>
    <col min="5638" max="5638" width="14" style="15" bestFit="1" customWidth="1"/>
    <col min="5639" max="5639" width="18.83203125" style="15" customWidth="1"/>
    <col min="5640" max="5641" width="9.1640625" style="15"/>
    <col min="5642" max="5642" width="11.5" style="15" bestFit="1" customWidth="1"/>
    <col min="5643" max="5888" width="9.1640625" style="15"/>
    <col min="5889" max="5889" width="11.6640625" style="15" bestFit="1" customWidth="1"/>
    <col min="5890" max="5890" width="5.1640625" style="15" customWidth="1"/>
    <col min="5891" max="5891" width="11.5" style="15" bestFit="1" customWidth="1"/>
    <col min="5892" max="5892" width="9.1640625" style="15" customWidth="1"/>
    <col min="5893" max="5893" width="15.6640625" style="15" customWidth="1"/>
    <col min="5894" max="5894" width="14" style="15" bestFit="1" customWidth="1"/>
    <col min="5895" max="5895" width="18.83203125" style="15" customWidth="1"/>
    <col min="5896" max="5897" width="9.1640625" style="15"/>
    <col min="5898" max="5898" width="11.5" style="15" bestFit="1" customWidth="1"/>
    <col min="5899" max="6144" width="9.1640625" style="15"/>
    <col min="6145" max="6145" width="11.6640625" style="15" bestFit="1" customWidth="1"/>
    <col min="6146" max="6146" width="5.1640625" style="15" customWidth="1"/>
    <col min="6147" max="6147" width="11.5" style="15" bestFit="1" customWidth="1"/>
    <col min="6148" max="6148" width="9.1640625" style="15" customWidth="1"/>
    <col min="6149" max="6149" width="15.6640625" style="15" customWidth="1"/>
    <col min="6150" max="6150" width="14" style="15" bestFit="1" customWidth="1"/>
    <col min="6151" max="6151" width="18.83203125" style="15" customWidth="1"/>
    <col min="6152" max="6153" width="9.1640625" style="15"/>
    <col min="6154" max="6154" width="11.5" style="15" bestFit="1" customWidth="1"/>
    <col min="6155" max="6400" width="9.1640625" style="15"/>
    <col min="6401" max="6401" width="11.6640625" style="15" bestFit="1" customWidth="1"/>
    <col min="6402" max="6402" width="5.1640625" style="15" customWidth="1"/>
    <col min="6403" max="6403" width="11.5" style="15" bestFit="1" customWidth="1"/>
    <col min="6404" max="6404" width="9.1640625" style="15" customWidth="1"/>
    <col min="6405" max="6405" width="15.6640625" style="15" customWidth="1"/>
    <col min="6406" max="6406" width="14" style="15" bestFit="1" customWidth="1"/>
    <col min="6407" max="6407" width="18.83203125" style="15" customWidth="1"/>
    <col min="6408" max="6409" width="9.1640625" style="15"/>
    <col min="6410" max="6410" width="11.5" style="15" bestFit="1" customWidth="1"/>
    <col min="6411" max="6656" width="9.1640625" style="15"/>
    <col min="6657" max="6657" width="11.6640625" style="15" bestFit="1" customWidth="1"/>
    <col min="6658" max="6658" width="5.1640625" style="15" customWidth="1"/>
    <col min="6659" max="6659" width="11.5" style="15" bestFit="1" customWidth="1"/>
    <col min="6660" max="6660" width="9.1640625" style="15" customWidth="1"/>
    <col min="6661" max="6661" width="15.6640625" style="15" customWidth="1"/>
    <col min="6662" max="6662" width="14" style="15" bestFit="1" customWidth="1"/>
    <col min="6663" max="6663" width="18.83203125" style="15" customWidth="1"/>
    <col min="6664" max="6665" width="9.1640625" style="15"/>
    <col min="6666" max="6666" width="11.5" style="15" bestFit="1" customWidth="1"/>
    <col min="6667" max="6912" width="9.1640625" style="15"/>
    <col min="6913" max="6913" width="11.6640625" style="15" bestFit="1" customWidth="1"/>
    <col min="6914" max="6914" width="5.1640625" style="15" customWidth="1"/>
    <col min="6915" max="6915" width="11.5" style="15" bestFit="1" customWidth="1"/>
    <col min="6916" max="6916" width="9.1640625" style="15" customWidth="1"/>
    <col min="6917" max="6917" width="15.6640625" style="15" customWidth="1"/>
    <col min="6918" max="6918" width="14" style="15" bestFit="1" customWidth="1"/>
    <col min="6919" max="6919" width="18.83203125" style="15" customWidth="1"/>
    <col min="6920" max="6921" width="9.1640625" style="15"/>
    <col min="6922" max="6922" width="11.5" style="15" bestFit="1" customWidth="1"/>
    <col min="6923" max="7168" width="9.1640625" style="15"/>
    <col min="7169" max="7169" width="11.6640625" style="15" bestFit="1" customWidth="1"/>
    <col min="7170" max="7170" width="5.1640625" style="15" customWidth="1"/>
    <col min="7171" max="7171" width="11.5" style="15" bestFit="1" customWidth="1"/>
    <col min="7172" max="7172" width="9.1640625" style="15" customWidth="1"/>
    <col min="7173" max="7173" width="15.6640625" style="15" customWidth="1"/>
    <col min="7174" max="7174" width="14" style="15" bestFit="1" customWidth="1"/>
    <col min="7175" max="7175" width="18.83203125" style="15" customWidth="1"/>
    <col min="7176" max="7177" width="9.1640625" style="15"/>
    <col min="7178" max="7178" width="11.5" style="15" bestFit="1" customWidth="1"/>
    <col min="7179" max="7424" width="9.1640625" style="15"/>
    <col min="7425" max="7425" width="11.6640625" style="15" bestFit="1" customWidth="1"/>
    <col min="7426" max="7426" width="5.1640625" style="15" customWidth="1"/>
    <col min="7427" max="7427" width="11.5" style="15" bestFit="1" customWidth="1"/>
    <col min="7428" max="7428" width="9.1640625" style="15" customWidth="1"/>
    <col min="7429" max="7429" width="15.6640625" style="15" customWidth="1"/>
    <col min="7430" max="7430" width="14" style="15" bestFit="1" customWidth="1"/>
    <col min="7431" max="7431" width="18.83203125" style="15" customWidth="1"/>
    <col min="7432" max="7433" width="9.1640625" style="15"/>
    <col min="7434" max="7434" width="11.5" style="15" bestFit="1" customWidth="1"/>
    <col min="7435" max="7680" width="9.1640625" style="15"/>
    <col min="7681" max="7681" width="11.6640625" style="15" bestFit="1" customWidth="1"/>
    <col min="7682" max="7682" width="5.1640625" style="15" customWidth="1"/>
    <col min="7683" max="7683" width="11.5" style="15" bestFit="1" customWidth="1"/>
    <col min="7684" max="7684" width="9.1640625" style="15" customWidth="1"/>
    <col min="7685" max="7685" width="15.6640625" style="15" customWidth="1"/>
    <col min="7686" max="7686" width="14" style="15" bestFit="1" customWidth="1"/>
    <col min="7687" max="7687" width="18.83203125" style="15" customWidth="1"/>
    <col min="7688" max="7689" width="9.1640625" style="15"/>
    <col min="7690" max="7690" width="11.5" style="15" bestFit="1" customWidth="1"/>
    <col min="7691" max="7936" width="9.1640625" style="15"/>
    <col min="7937" max="7937" width="11.6640625" style="15" bestFit="1" customWidth="1"/>
    <col min="7938" max="7938" width="5.1640625" style="15" customWidth="1"/>
    <col min="7939" max="7939" width="11.5" style="15" bestFit="1" customWidth="1"/>
    <col min="7940" max="7940" width="9.1640625" style="15" customWidth="1"/>
    <col min="7941" max="7941" width="15.6640625" style="15" customWidth="1"/>
    <col min="7942" max="7942" width="14" style="15" bestFit="1" customWidth="1"/>
    <col min="7943" max="7943" width="18.83203125" style="15" customWidth="1"/>
    <col min="7944" max="7945" width="9.1640625" style="15"/>
    <col min="7946" max="7946" width="11.5" style="15" bestFit="1" customWidth="1"/>
    <col min="7947" max="8192" width="9.1640625" style="15"/>
    <col min="8193" max="8193" width="11.6640625" style="15" bestFit="1" customWidth="1"/>
    <col min="8194" max="8194" width="5.1640625" style="15" customWidth="1"/>
    <col min="8195" max="8195" width="11.5" style="15" bestFit="1" customWidth="1"/>
    <col min="8196" max="8196" width="9.1640625" style="15" customWidth="1"/>
    <col min="8197" max="8197" width="15.6640625" style="15" customWidth="1"/>
    <col min="8198" max="8198" width="14" style="15" bestFit="1" customWidth="1"/>
    <col min="8199" max="8199" width="18.83203125" style="15" customWidth="1"/>
    <col min="8200" max="8201" width="9.1640625" style="15"/>
    <col min="8202" max="8202" width="11.5" style="15" bestFit="1" customWidth="1"/>
    <col min="8203" max="8448" width="9.1640625" style="15"/>
    <col min="8449" max="8449" width="11.6640625" style="15" bestFit="1" customWidth="1"/>
    <col min="8450" max="8450" width="5.1640625" style="15" customWidth="1"/>
    <col min="8451" max="8451" width="11.5" style="15" bestFit="1" customWidth="1"/>
    <col min="8452" max="8452" width="9.1640625" style="15" customWidth="1"/>
    <col min="8453" max="8453" width="15.6640625" style="15" customWidth="1"/>
    <col min="8454" max="8454" width="14" style="15" bestFit="1" customWidth="1"/>
    <col min="8455" max="8455" width="18.83203125" style="15" customWidth="1"/>
    <col min="8456" max="8457" width="9.1640625" style="15"/>
    <col min="8458" max="8458" width="11.5" style="15" bestFit="1" customWidth="1"/>
    <col min="8459" max="8704" width="9.1640625" style="15"/>
    <col min="8705" max="8705" width="11.6640625" style="15" bestFit="1" customWidth="1"/>
    <col min="8706" max="8706" width="5.1640625" style="15" customWidth="1"/>
    <col min="8707" max="8707" width="11.5" style="15" bestFit="1" customWidth="1"/>
    <col min="8708" max="8708" width="9.1640625" style="15" customWidth="1"/>
    <col min="8709" max="8709" width="15.6640625" style="15" customWidth="1"/>
    <col min="8710" max="8710" width="14" style="15" bestFit="1" customWidth="1"/>
    <col min="8711" max="8711" width="18.83203125" style="15" customWidth="1"/>
    <col min="8712" max="8713" width="9.1640625" style="15"/>
    <col min="8714" max="8714" width="11.5" style="15" bestFit="1" customWidth="1"/>
    <col min="8715" max="8960" width="9.1640625" style="15"/>
    <col min="8961" max="8961" width="11.6640625" style="15" bestFit="1" customWidth="1"/>
    <col min="8962" max="8962" width="5.1640625" style="15" customWidth="1"/>
    <col min="8963" max="8963" width="11.5" style="15" bestFit="1" customWidth="1"/>
    <col min="8964" max="8964" width="9.1640625" style="15" customWidth="1"/>
    <col min="8965" max="8965" width="15.6640625" style="15" customWidth="1"/>
    <col min="8966" max="8966" width="14" style="15" bestFit="1" customWidth="1"/>
    <col min="8967" max="8967" width="18.83203125" style="15" customWidth="1"/>
    <col min="8968" max="8969" width="9.1640625" style="15"/>
    <col min="8970" max="8970" width="11.5" style="15" bestFit="1" customWidth="1"/>
    <col min="8971" max="9216" width="9.1640625" style="15"/>
    <col min="9217" max="9217" width="11.6640625" style="15" bestFit="1" customWidth="1"/>
    <col min="9218" max="9218" width="5.1640625" style="15" customWidth="1"/>
    <col min="9219" max="9219" width="11.5" style="15" bestFit="1" customWidth="1"/>
    <col min="9220" max="9220" width="9.1640625" style="15" customWidth="1"/>
    <col min="9221" max="9221" width="15.6640625" style="15" customWidth="1"/>
    <col min="9222" max="9222" width="14" style="15" bestFit="1" customWidth="1"/>
    <col min="9223" max="9223" width="18.83203125" style="15" customWidth="1"/>
    <col min="9224" max="9225" width="9.1640625" style="15"/>
    <col min="9226" max="9226" width="11.5" style="15" bestFit="1" customWidth="1"/>
    <col min="9227" max="9472" width="9.1640625" style="15"/>
    <col min="9473" max="9473" width="11.6640625" style="15" bestFit="1" customWidth="1"/>
    <col min="9474" max="9474" width="5.1640625" style="15" customWidth="1"/>
    <col min="9475" max="9475" width="11.5" style="15" bestFit="1" customWidth="1"/>
    <col min="9476" max="9476" width="9.1640625" style="15" customWidth="1"/>
    <col min="9477" max="9477" width="15.6640625" style="15" customWidth="1"/>
    <col min="9478" max="9478" width="14" style="15" bestFit="1" customWidth="1"/>
    <col min="9479" max="9479" width="18.83203125" style="15" customWidth="1"/>
    <col min="9480" max="9481" width="9.1640625" style="15"/>
    <col min="9482" max="9482" width="11.5" style="15" bestFit="1" customWidth="1"/>
    <col min="9483" max="9728" width="9.1640625" style="15"/>
    <col min="9729" max="9729" width="11.6640625" style="15" bestFit="1" customWidth="1"/>
    <col min="9730" max="9730" width="5.1640625" style="15" customWidth="1"/>
    <col min="9731" max="9731" width="11.5" style="15" bestFit="1" customWidth="1"/>
    <col min="9732" max="9732" width="9.1640625" style="15" customWidth="1"/>
    <col min="9733" max="9733" width="15.6640625" style="15" customWidth="1"/>
    <col min="9734" max="9734" width="14" style="15" bestFit="1" customWidth="1"/>
    <col min="9735" max="9735" width="18.83203125" style="15" customWidth="1"/>
    <col min="9736" max="9737" width="9.1640625" style="15"/>
    <col min="9738" max="9738" width="11.5" style="15" bestFit="1" customWidth="1"/>
    <col min="9739" max="9984" width="9.1640625" style="15"/>
    <col min="9985" max="9985" width="11.6640625" style="15" bestFit="1" customWidth="1"/>
    <col min="9986" max="9986" width="5.1640625" style="15" customWidth="1"/>
    <col min="9987" max="9987" width="11.5" style="15" bestFit="1" customWidth="1"/>
    <col min="9988" max="9988" width="9.1640625" style="15" customWidth="1"/>
    <col min="9989" max="9989" width="15.6640625" style="15" customWidth="1"/>
    <col min="9990" max="9990" width="14" style="15" bestFit="1" customWidth="1"/>
    <col min="9991" max="9991" width="18.83203125" style="15" customWidth="1"/>
    <col min="9992" max="9993" width="9.1640625" style="15"/>
    <col min="9994" max="9994" width="11.5" style="15" bestFit="1" customWidth="1"/>
    <col min="9995" max="10240" width="9.1640625" style="15"/>
    <col min="10241" max="10241" width="11.6640625" style="15" bestFit="1" customWidth="1"/>
    <col min="10242" max="10242" width="5.1640625" style="15" customWidth="1"/>
    <col min="10243" max="10243" width="11.5" style="15" bestFit="1" customWidth="1"/>
    <col min="10244" max="10244" width="9.1640625" style="15" customWidth="1"/>
    <col min="10245" max="10245" width="15.6640625" style="15" customWidth="1"/>
    <col min="10246" max="10246" width="14" style="15" bestFit="1" customWidth="1"/>
    <col min="10247" max="10247" width="18.83203125" style="15" customWidth="1"/>
    <col min="10248" max="10249" width="9.1640625" style="15"/>
    <col min="10250" max="10250" width="11.5" style="15" bestFit="1" customWidth="1"/>
    <col min="10251" max="10496" width="9.1640625" style="15"/>
    <col min="10497" max="10497" width="11.6640625" style="15" bestFit="1" customWidth="1"/>
    <col min="10498" max="10498" width="5.1640625" style="15" customWidth="1"/>
    <col min="10499" max="10499" width="11.5" style="15" bestFit="1" customWidth="1"/>
    <col min="10500" max="10500" width="9.1640625" style="15" customWidth="1"/>
    <col min="10501" max="10501" width="15.6640625" style="15" customWidth="1"/>
    <col min="10502" max="10502" width="14" style="15" bestFit="1" customWidth="1"/>
    <col min="10503" max="10503" width="18.83203125" style="15" customWidth="1"/>
    <col min="10504" max="10505" width="9.1640625" style="15"/>
    <col min="10506" max="10506" width="11.5" style="15" bestFit="1" customWidth="1"/>
    <col min="10507" max="10752" width="9.1640625" style="15"/>
    <col min="10753" max="10753" width="11.6640625" style="15" bestFit="1" customWidth="1"/>
    <col min="10754" max="10754" width="5.1640625" style="15" customWidth="1"/>
    <col min="10755" max="10755" width="11.5" style="15" bestFit="1" customWidth="1"/>
    <col min="10756" max="10756" width="9.1640625" style="15" customWidth="1"/>
    <col min="10757" max="10757" width="15.6640625" style="15" customWidth="1"/>
    <col min="10758" max="10758" width="14" style="15" bestFit="1" customWidth="1"/>
    <col min="10759" max="10759" width="18.83203125" style="15" customWidth="1"/>
    <col min="10760" max="10761" width="9.1640625" style="15"/>
    <col min="10762" max="10762" width="11.5" style="15" bestFit="1" customWidth="1"/>
    <col min="10763" max="11008" width="9.1640625" style="15"/>
    <col min="11009" max="11009" width="11.6640625" style="15" bestFit="1" customWidth="1"/>
    <col min="11010" max="11010" width="5.1640625" style="15" customWidth="1"/>
    <col min="11011" max="11011" width="11.5" style="15" bestFit="1" customWidth="1"/>
    <col min="11012" max="11012" width="9.1640625" style="15" customWidth="1"/>
    <col min="11013" max="11013" width="15.6640625" style="15" customWidth="1"/>
    <col min="11014" max="11014" width="14" style="15" bestFit="1" customWidth="1"/>
    <col min="11015" max="11015" width="18.83203125" style="15" customWidth="1"/>
    <col min="11016" max="11017" width="9.1640625" style="15"/>
    <col min="11018" max="11018" width="11.5" style="15" bestFit="1" customWidth="1"/>
    <col min="11019" max="11264" width="9.1640625" style="15"/>
    <col min="11265" max="11265" width="11.6640625" style="15" bestFit="1" customWidth="1"/>
    <col min="11266" max="11266" width="5.1640625" style="15" customWidth="1"/>
    <col min="11267" max="11267" width="11.5" style="15" bestFit="1" customWidth="1"/>
    <col min="11268" max="11268" width="9.1640625" style="15" customWidth="1"/>
    <col min="11269" max="11269" width="15.6640625" style="15" customWidth="1"/>
    <col min="11270" max="11270" width="14" style="15" bestFit="1" customWidth="1"/>
    <col min="11271" max="11271" width="18.83203125" style="15" customWidth="1"/>
    <col min="11272" max="11273" width="9.1640625" style="15"/>
    <col min="11274" max="11274" width="11.5" style="15" bestFit="1" customWidth="1"/>
    <col min="11275" max="11520" width="9.1640625" style="15"/>
    <col min="11521" max="11521" width="11.6640625" style="15" bestFit="1" customWidth="1"/>
    <col min="11522" max="11522" width="5.1640625" style="15" customWidth="1"/>
    <col min="11523" max="11523" width="11.5" style="15" bestFit="1" customWidth="1"/>
    <col min="11524" max="11524" width="9.1640625" style="15" customWidth="1"/>
    <col min="11525" max="11525" width="15.6640625" style="15" customWidth="1"/>
    <col min="11526" max="11526" width="14" style="15" bestFit="1" customWidth="1"/>
    <col min="11527" max="11527" width="18.83203125" style="15" customWidth="1"/>
    <col min="11528" max="11529" width="9.1640625" style="15"/>
    <col min="11530" max="11530" width="11.5" style="15" bestFit="1" customWidth="1"/>
    <col min="11531" max="11776" width="9.1640625" style="15"/>
    <col min="11777" max="11777" width="11.6640625" style="15" bestFit="1" customWidth="1"/>
    <col min="11778" max="11778" width="5.1640625" style="15" customWidth="1"/>
    <col min="11779" max="11779" width="11.5" style="15" bestFit="1" customWidth="1"/>
    <col min="11780" max="11780" width="9.1640625" style="15" customWidth="1"/>
    <col min="11781" max="11781" width="15.6640625" style="15" customWidth="1"/>
    <col min="11782" max="11782" width="14" style="15" bestFit="1" customWidth="1"/>
    <col min="11783" max="11783" width="18.83203125" style="15" customWidth="1"/>
    <col min="11784" max="11785" width="9.1640625" style="15"/>
    <col min="11786" max="11786" width="11.5" style="15" bestFit="1" customWidth="1"/>
    <col min="11787" max="12032" width="9.1640625" style="15"/>
    <col min="12033" max="12033" width="11.6640625" style="15" bestFit="1" customWidth="1"/>
    <col min="12034" max="12034" width="5.1640625" style="15" customWidth="1"/>
    <col min="12035" max="12035" width="11.5" style="15" bestFit="1" customWidth="1"/>
    <col min="12036" max="12036" width="9.1640625" style="15" customWidth="1"/>
    <col min="12037" max="12037" width="15.6640625" style="15" customWidth="1"/>
    <col min="12038" max="12038" width="14" style="15" bestFit="1" customWidth="1"/>
    <col min="12039" max="12039" width="18.83203125" style="15" customWidth="1"/>
    <col min="12040" max="12041" width="9.1640625" style="15"/>
    <col min="12042" max="12042" width="11.5" style="15" bestFit="1" customWidth="1"/>
    <col min="12043" max="12288" width="9.1640625" style="15"/>
    <col min="12289" max="12289" width="11.6640625" style="15" bestFit="1" customWidth="1"/>
    <col min="12290" max="12290" width="5.1640625" style="15" customWidth="1"/>
    <col min="12291" max="12291" width="11.5" style="15" bestFit="1" customWidth="1"/>
    <col min="12292" max="12292" width="9.1640625" style="15" customWidth="1"/>
    <col min="12293" max="12293" width="15.6640625" style="15" customWidth="1"/>
    <col min="12294" max="12294" width="14" style="15" bestFit="1" customWidth="1"/>
    <col min="12295" max="12295" width="18.83203125" style="15" customWidth="1"/>
    <col min="12296" max="12297" width="9.1640625" style="15"/>
    <col min="12298" max="12298" width="11.5" style="15" bestFit="1" customWidth="1"/>
    <col min="12299" max="12544" width="9.1640625" style="15"/>
    <col min="12545" max="12545" width="11.6640625" style="15" bestFit="1" customWidth="1"/>
    <col min="12546" max="12546" width="5.1640625" style="15" customWidth="1"/>
    <col min="12547" max="12547" width="11.5" style="15" bestFit="1" customWidth="1"/>
    <col min="12548" max="12548" width="9.1640625" style="15" customWidth="1"/>
    <col min="12549" max="12549" width="15.6640625" style="15" customWidth="1"/>
    <col min="12550" max="12550" width="14" style="15" bestFit="1" customWidth="1"/>
    <col min="12551" max="12551" width="18.83203125" style="15" customWidth="1"/>
    <col min="12552" max="12553" width="9.1640625" style="15"/>
    <col min="12554" max="12554" width="11.5" style="15" bestFit="1" customWidth="1"/>
    <col min="12555" max="12800" width="9.1640625" style="15"/>
    <col min="12801" max="12801" width="11.6640625" style="15" bestFit="1" customWidth="1"/>
    <col min="12802" max="12802" width="5.1640625" style="15" customWidth="1"/>
    <col min="12803" max="12803" width="11.5" style="15" bestFit="1" customWidth="1"/>
    <col min="12804" max="12804" width="9.1640625" style="15" customWidth="1"/>
    <col min="12805" max="12805" width="15.6640625" style="15" customWidth="1"/>
    <col min="12806" max="12806" width="14" style="15" bestFit="1" customWidth="1"/>
    <col min="12807" max="12807" width="18.83203125" style="15" customWidth="1"/>
    <col min="12808" max="12809" width="9.1640625" style="15"/>
    <col min="12810" max="12810" width="11.5" style="15" bestFit="1" customWidth="1"/>
    <col min="12811" max="13056" width="9.1640625" style="15"/>
    <col min="13057" max="13057" width="11.6640625" style="15" bestFit="1" customWidth="1"/>
    <col min="13058" max="13058" width="5.1640625" style="15" customWidth="1"/>
    <col min="13059" max="13059" width="11.5" style="15" bestFit="1" customWidth="1"/>
    <col min="13060" max="13060" width="9.1640625" style="15" customWidth="1"/>
    <col min="13061" max="13061" width="15.6640625" style="15" customWidth="1"/>
    <col min="13062" max="13062" width="14" style="15" bestFit="1" customWidth="1"/>
    <col min="13063" max="13063" width="18.83203125" style="15" customWidth="1"/>
    <col min="13064" max="13065" width="9.1640625" style="15"/>
    <col min="13066" max="13066" width="11.5" style="15" bestFit="1" customWidth="1"/>
    <col min="13067" max="13312" width="9.1640625" style="15"/>
    <col min="13313" max="13313" width="11.6640625" style="15" bestFit="1" customWidth="1"/>
    <col min="13314" max="13314" width="5.1640625" style="15" customWidth="1"/>
    <col min="13315" max="13315" width="11.5" style="15" bestFit="1" customWidth="1"/>
    <col min="13316" max="13316" width="9.1640625" style="15" customWidth="1"/>
    <col min="13317" max="13317" width="15.6640625" style="15" customWidth="1"/>
    <col min="13318" max="13318" width="14" style="15" bestFit="1" customWidth="1"/>
    <col min="13319" max="13319" width="18.83203125" style="15" customWidth="1"/>
    <col min="13320" max="13321" width="9.1640625" style="15"/>
    <col min="13322" max="13322" width="11.5" style="15" bestFit="1" customWidth="1"/>
    <col min="13323" max="13568" width="9.1640625" style="15"/>
    <col min="13569" max="13569" width="11.6640625" style="15" bestFit="1" customWidth="1"/>
    <col min="13570" max="13570" width="5.1640625" style="15" customWidth="1"/>
    <col min="13571" max="13571" width="11.5" style="15" bestFit="1" customWidth="1"/>
    <col min="13572" max="13572" width="9.1640625" style="15" customWidth="1"/>
    <col min="13573" max="13573" width="15.6640625" style="15" customWidth="1"/>
    <col min="13574" max="13574" width="14" style="15" bestFit="1" customWidth="1"/>
    <col min="13575" max="13575" width="18.83203125" style="15" customWidth="1"/>
    <col min="13576" max="13577" width="9.1640625" style="15"/>
    <col min="13578" max="13578" width="11.5" style="15" bestFit="1" customWidth="1"/>
    <col min="13579" max="13824" width="9.1640625" style="15"/>
    <col min="13825" max="13825" width="11.6640625" style="15" bestFit="1" customWidth="1"/>
    <col min="13826" max="13826" width="5.1640625" style="15" customWidth="1"/>
    <col min="13827" max="13827" width="11.5" style="15" bestFit="1" customWidth="1"/>
    <col min="13828" max="13828" width="9.1640625" style="15" customWidth="1"/>
    <col min="13829" max="13829" width="15.6640625" style="15" customWidth="1"/>
    <col min="13830" max="13830" width="14" style="15" bestFit="1" customWidth="1"/>
    <col min="13831" max="13831" width="18.83203125" style="15" customWidth="1"/>
    <col min="13832" max="13833" width="9.1640625" style="15"/>
    <col min="13834" max="13834" width="11.5" style="15" bestFit="1" customWidth="1"/>
    <col min="13835" max="14080" width="9.1640625" style="15"/>
    <col min="14081" max="14081" width="11.6640625" style="15" bestFit="1" customWidth="1"/>
    <col min="14082" max="14082" width="5.1640625" style="15" customWidth="1"/>
    <col min="14083" max="14083" width="11.5" style="15" bestFit="1" customWidth="1"/>
    <col min="14084" max="14084" width="9.1640625" style="15" customWidth="1"/>
    <col min="14085" max="14085" width="15.6640625" style="15" customWidth="1"/>
    <col min="14086" max="14086" width="14" style="15" bestFit="1" customWidth="1"/>
    <col min="14087" max="14087" width="18.83203125" style="15" customWidth="1"/>
    <col min="14088" max="14089" width="9.1640625" style="15"/>
    <col min="14090" max="14090" width="11.5" style="15" bestFit="1" customWidth="1"/>
    <col min="14091" max="14336" width="9.1640625" style="15"/>
    <col min="14337" max="14337" width="11.6640625" style="15" bestFit="1" customWidth="1"/>
    <col min="14338" max="14338" width="5.1640625" style="15" customWidth="1"/>
    <col min="14339" max="14339" width="11.5" style="15" bestFit="1" customWidth="1"/>
    <col min="14340" max="14340" width="9.1640625" style="15" customWidth="1"/>
    <col min="14341" max="14341" width="15.6640625" style="15" customWidth="1"/>
    <col min="14342" max="14342" width="14" style="15" bestFit="1" customWidth="1"/>
    <col min="14343" max="14343" width="18.83203125" style="15" customWidth="1"/>
    <col min="14344" max="14345" width="9.1640625" style="15"/>
    <col min="14346" max="14346" width="11.5" style="15" bestFit="1" customWidth="1"/>
    <col min="14347" max="14592" width="9.1640625" style="15"/>
    <col min="14593" max="14593" width="11.6640625" style="15" bestFit="1" customWidth="1"/>
    <col min="14594" max="14594" width="5.1640625" style="15" customWidth="1"/>
    <col min="14595" max="14595" width="11.5" style="15" bestFit="1" customWidth="1"/>
    <col min="14596" max="14596" width="9.1640625" style="15" customWidth="1"/>
    <col min="14597" max="14597" width="15.6640625" style="15" customWidth="1"/>
    <col min="14598" max="14598" width="14" style="15" bestFit="1" customWidth="1"/>
    <col min="14599" max="14599" width="18.83203125" style="15" customWidth="1"/>
    <col min="14600" max="14601" width="9.1640625" style="15"/>
    <col min="14602" max="14602" width="11.5" style="15" bestFit="1" customWidth="1"/>
    <col min="14603" max="14848" width="9.1640625" style="15"/>
    <col min="14849" max="14849" width="11.6640625" style="15" bestFit="1" customWidth="1"/>
    <col min="14850" max="14850" width="5.1640625" style="15" customWidth="1"/>
    <col min="14851" max="14851" width="11.5" style="15" bestFit="1" customWidth="1"/>
    <col min="14852" max="14852" width="9.1640625" style="15" customWidth="1"/>
    <col min="14853" max="14853" width="15.6640625" style="15" customWidth="1"/>
    <col min="14854" max="14854" width="14" style="15" bestFit="1" customWidth="1"/>
    <col min="14855" max="14855" width="18.83203125" style="15" customWidth="1"/>
    <col min="14856" max="14857" width="9.1640625" style="15"/>
    <col min="14858" max="14858" width="11.5" style="15" bestFit="1" customWidth="1"/>
    <col min="14859" max="15104" width="9.1640625" style="15"/>
    <col min="15105" max="15105" width="11.6640625" style="15" bestFit="1" customWidth="1"/>
    <col min="15106" max="15106" width="5.1640625" style="15" customWidth="1"/>
    <col min="15107" max="15107" width="11.5" style="15" bestFit="1" customWidth="1"/>
    <col min="15108" max="15108" width="9.1640625" style="15" customWidth="1"/>
    <col min="15109" max="15109" width="15.6640625" style="15" customWidth="1"/>
    <col min="15110" max="15110" width="14" style="15" bestFit="1" customWidth="1"/>
    <col min="15111" max="15111" width="18.83203125" style="15" customWidth="1"/>
    <col min="15112" max="15113" width="9.1640625" style="15"/>
    <col min="15114" max="15114" width="11.5" style="15" bestFit="1" customWidth="1"/>
    <col min="15115" max="15360" width="9.1640625" style="15"/>
    <col min="15361" max="15361" width="11.6640625" style="15" bestFit="1" customWidth="1"/>
    <col min="15362" max="15362" width="5.1640625" style="15" customWidth="1"/>
    <col min="15363" max="15363" width="11.5" style="15" bestFit="1" customWidth="1"/>
    <col min="15364" max="15364" width="9.1640625" style="15" customWidth="1"/>
    <col min="15365" max="15365" width="15.6640625" style="15" customWidth="1"/>
    <col min="15366" max="15366" width="14" style="15" bestFit="1" customWidth="1"/>
    <col min="15367" max="15367" width="18.83203125" style="15" customWidth="1"/>
    <col min="15368" max="15369" width="9.1640625" style="15"/>
    <col min="15370" max="15370" width="11.5" style="15" bestFit="1" customWidth="1"/>
    <col min="15371" max="15616" width="9.1640625" style="15"/>
    <col min="15617" max="15617" width="11.6640625" style="15" bestFit="1" customWidth="1"/>
    <col min="15618" max="15618" width="5.1640625" style="15" customWidth="1"/>
    <col min="15619" max="15619" width="11.5" style="15" bestFit="1" customWidth="1"/>
    <col min="15620" max="15620" width="9.1640625" style="15" customWidth="1"/>
    <col min="15621" max="15621" width="15.6640625" style="15" customWidth="1"/>
    <col min="15622" max="15622" width="14" style="15" bestFit="1" customWidth="1"/>
    <col min="15623" max="15623" width="18.83203125" style="15" customWidth="1"/>
    <col min="15624" max="15625" width="9.1640625" style="15"/>
    <col min="15626" max="15626" width="11.5" style="15" bestFit="1" customWidth="1"/>
    <col min="15627" max="15872" width="9.1640625" style="15"/>
    <col min="15873" max="15873" width="11.6640625" style="15" bestFit="1" customWidth="1"/>
    <col min="15874" max="15874" width="5.1640625" style="15" customWidth="1"/>
    <col min="15875" max="15875" width="11.5" style="15" bestFit="1" customWidth="1"/>
    <col min="15876" max="15876" width="9.1640625" style="15" customWidth="1"/>
    <col min="15877" max="15877" width="15.6640625" style="15" customWidth="1"/>
    <col min="15878" max="15878" width="14" style="15" bestFit="1" customWidth="1"/>
    <col min="15879" max="15879" width="18.83203125" style="15" customWidth="1"/>
    <col min="15880" max="15881" width="9.1640625" style="15"/>
    <col min="15882" max="15882" width="11.5" style="15" bestFit="1" customWidth="1"/>
    <col min="15883" max="16128" width="9.1640625" style="15"/>
    <col min="16129" max="16129" width="11.6640625" style="15" bestFit="1" customWidth="1"/>
    <col min="16130" max="16130" width="5.1640625" style="15" customWidth="1"/>
    <col min="16131" max="16131" width="11.5" style="15" bestFit="1" customWidth="1"/>
    <col min="16132" max="16132" width="9.1640625" style="15" customWidth="1"/>
    <col min="16133" max="16133" width="15.6640625" style="15" customWidth="1"/>
    <col min="16134" max="16134" width="14" style="15" bestFit="1" customWidth="1"/>
    <col min="16135" max="16135" width="18.83203125" style="15" customWidth="1"/>
    <col min="16136" max="16137" width="9.1640625" style="15"/>
    <col min="16138" max="16138" width="11.5" style="15" bestFit="1" customWidth="1"/>
    <col min="16139" max="16384" width="9.1640625" style="15"/>
  </cols>
  <sheetData>
    <row r="1" spans="1:7" ht="22" x14ac:dyDescent="0.3">
      <c r="B1" s="60" t="s">
        <v>15</v>
      </c>
      <c r="C1" s="60"/>
      <c r="D1" s="60"/>
      <c r="E1" s="60"/>
      <c r="F1" s="60"/>
      <c r="G1" s="2">
        <v>221900</v>
      </c>
    </row>
    <row r="2" spans="1:7" ht="16" thickBot="1" x14ac:dyDescent="0.25"/>
    <row r="3" spans="1:7" ht="25" thickBot="1" x14ac:dyDescent="0.35">
      <c r="A3" s="10" t="s">
        <v>10</v>
      </c>
      <c r="B3" s="60" t="s">
        <v>16</v>
      </c>
      <c r="C3" s="60"/>
      <c r="D3" s="60"/>
      <c r="E3" s="60"/>
      <c r="F3" s="61"/>
      <c r="G3" s="6">
        <v>0</v>
      </c>
    </row>
    <row r="4" spans="1:7" ht="22" x14ac:dyDescent="0.3">
      <c r="B4" s="17"/>
      <c r="C4" s="17"/>
      <c r="D4" s="17"/>
      <c r="E4" s="17"/>
      <c r="F4" s="17"/>
      <c r="G4" s="18"/>
    </row>
    <row r="5" spans="1:7" ht="24" x14ac:dyDescent="0.3">
      <c r="A5" s="10" t="s">
        <v>17</v>
      </c>
      <c r="B5" s="60" t="s">
        <v>18</v>
      </c>
      <c r="C5" s="60"/>
      <c r="D5" s="60"/>
      <c r="E5" s="60"/>
      <c r="F5" s="60"/>
    </row>
    <row r="6" spans="1:7" s="19" customFormat="1" ht="66" customHeight="1" x14ac:dyDescent="0.2">
      <c r="B6" s="20" t="s">
        <v>19</v>
      </c>
      <c r="C6" s="20" t="s">
        <v>20</v>
      </c>
      <c r="D6" s="20" t="s">
        <v>21</v>
      </c>
      <c r="E6" s="20" t="s">
        <v>22</v>
      </c>
    </row>
    <row r="7" spans="1:7" x14ac:dyDescent="0.2">
      <c r="B7" s="15">
        <v>1</v>
      </c>
      <c r="C7" s="47"/>
      <c r="D7" s="21"/>
      <c r="E7" s="22"/>
      <c r="F7" s="46"/>
    </row>
    <row r="8" spans="1:7" x14ac:dyDescent="0.2">
      <c r="B8" s="15">
        <v>2</v>
      </c>
      <c r="C8" s="47"/>
      <c r="D8" s="48"/>
      <c r="E8" s="22"/>
      <c r="F8" s="46"/>
    </row>
    <row r="9" spans="1:7" x14ac:dyDescent="0.2">
      <c r="B9" s="15">
        <v>3</v>
      </c>
      <c r="C9" s="47"/>
      <c r="D9" s="48"/>
      <c r="E9" s="22"/>
      <c r="F9" s="46"/>
    </row>
    <row r="10" spans="1:7" x14ac:dyDescent="0.2">
      <c r="B10" s="15">
        <v>4</v>
      </c>
      <c r="C10" s="47"/>
      <c r="D10" s="48"/>
      <c r="E10" s="22"/>
      <c r="F10" s="46"/>
    </row>
    <row r="11" spans="1:7" x14ac:dyDescent="0.2">
      <c r="B11" s="15">
        <v>5</v>
      </c>
      <c r="C11" s="47"/>
      <c r="D11" s="48"/>
      <c r="E11" s="22"/>
      <c r="F11" s="46"/>
    </row>
    <row r="12" spans="1:7" x14ac:dyDescent="0.2">
      <c r="B12" s="15">
        <v>6</v>
      </c>
      <c r="C12" s="47"/>
      <c r="D12" s="48"/>
      <c r="E12" s="22"/>
      <c r="F12" s="46"/>
    </row>
    <row r="13" spans="1:7" x14ac:dyDescent="0.2">
      <c r="B13" s="15">
        <v>7</v>
      </c>
      <c r="C13" s="47"/>
      <c r="D13" s="48"/>
      <c r="E13" s="22"/>
      <c r="F13" s="46"/>
    </row>
    <row r="14" spans="1:7" x14ac:dyDescent="0.2">
      <c r="B14" s="15">
        <v>8</v>
      </c>
      <c r="C14" s="47"/>
      <c r="D14" s="48"/>
      <c r="E14" s="22"/>
      <c r="F14" s="46"/>
    </row>
    <row r="15" spans="1:7" x14ac:dyDescent="0.2">
      <c r="B15" s="15">
        <v>9</v>
      </c>
      <c r="C15" s="39"/>
      <c r="D15" s="21"/>
      <c r="E15" s="22"/>
      <c r="F15" s="46"/>
    </row>
    <row r="16" spans="1:7" x14ac:dyDescent="0.2">
      <c r="B16" s="15">
        <v>10</v>
      </c>
      <c r="C16" s="39"/>
      <c r="D16" s="21"/>
      <c r="E16" s="22"/>
      <c r="F16" s="46"/>
    </row>
    <row r="17" spans="1:6" x14ac:dyDescent="0.2">
      <c r="B17" s="15">
        <v>11</v>
      </c>
      <c r="C17" s="39"/>
      <c r="D17" s="21"/>
      <c r="E17" s="22"/>
      <c r="F17" s="46"/>
    </row>
    <row r="18" spans="1:6" x14ac:dyDescent="0.2">
      <c r="B18" s="15">
        <v>12</v>
      </c>
      <c r="C18" s="39"/>
      <c r="D18" s="21"/>
      <c r="E18" s="22"/>
      <c r="F18" s="46"/>
    </row>
    <row r="19" spans="1:6" x14ac:dyDescent="0.2">
      <c r="B19" s="15">
        <v>13</v>
      </c>
      <c r="C19" s="39"/>
      <c r="D19" s="21"/>
      <c r="E19" s="22"/>
      <c r="F19" s="46"/>
    </row>
    <row r="20" spans="1:6" x14ac:dyDescent="0.2">
      <c r="B20" s="15">
        <v>14</v>
      </c>
      <c r="C20" s="39"/>
      <c r="D20" s="21"/>
      <c r="E20" s="22"/>
      <c r="F20" s="46"/>
    </row>
    <row r="21" spans="1:6" x14ac:dyDescent="0.2">
      <c r="B21" s="15">
        <v>15</v>
      </c>
      <c r="C21" s="39"/>
      <c r="D21" s="21"/>
      <c r="E21" s="22"/>
      <c r="F21" s="46"/>
    </row>
    <row r="22" spans="1:6" x14ac:dyDescent="0.2">
      <c r="B22" s="15">
        <v>16</v>
      </c>
      <c r="C22" s="39"/>
      <c r="D22" s="21"/>
      <c r="E22" s="22"/>
      <c r="F22" s="46"/>
    </row>
    <row r="23" spans="1:6" x14ac:dyDescent="0.2">
      <c r="B23" s="15">
        <v>17</v>
      </c>
      <c r="C23" s="39"/>
      <c r="D23" s="21"/>
      <c r="E23" s="22"/>
      <c r="F23" s="46"/>
    </row>
    <row r="24" spans="1:6" x14ac:dyDescent="0.2">
      <c r="B24" s="15">
        <v>18</v>
      </c>
      <c r="C24" s="39"/>
      <c r="D24" s="21"/>
      <c r="E24" s="22"/>
      <c r="F24" s="46"/>
    </row>
    <row r="25" spans="1:6" x14ac:dyDescent="0.2">
      <c r="B25" s="15">
        <v>19</v>
      </c>
      <c r="C25" s="39"/>
      <c r="D25" s="21"/>
      <c r="E25" s="22"/>
      <c r="F25" s="46"/>
    </row>
    <row r="26" spans="1:6" x14ac:dyDescent="0.2">
      <c r="B26" s="15">
        <v>20</v>
      </c>
      <c r="C26" s="39"/>
      <c r="D26" s="21"/>
      <c r="E26" s="22"/>
      <c r="F26" s="46"/>
    </row>
    <row r="27" spans="1:6" x14ac:dyDescent="0.2">
      <c r="E27" s="23"/>
    </row>
    <row r="28" spans="1:6" ht="16" thickBot="1" x14ac:dyDescent="0.25">
      <c r="B28" s="62" t="s">
        <v>23</v>
      </c>
      <c r="C28" s="62"/>
      <c r="D28" s="62"/>
      <c r="E28" s="24">
        <f>SUM(E7:E26)</f>
        <v>0</v>
      </c>
    </row>
    <row r="29" spans="1:6" x14ac:dyDescent="0.2">
      <c r="B29" s="25"/>
      <c r="C29" s="25"/>
      <c r="D29" s="25"/>
      <c r="E29" s="26"/>
    </row>
    <row r="30" spans="1:6" ht="24" x14ac:dyDescent="0.3">
      <c r="A30" s="10" t="s">
        <v>24</v>
      </c>
      <c r="B30" s="1" t="s">
        <v>25</v>
      </c>
      <c r="C30" s="1"/>
      <c r="D30" s="1"/>
      <c r="E30" s="1"/>
      <c r="F30" s="1"/>
    </row>
    <row r="31" spans="1:6" ht="19" x14ac:dyDescent="0.25">
      <c r="B31" s="15" t="s">
        <v>26</v>
      </c>
      <c r="C31" s="27" t="s">
        <v>27</v>
      </c>
      <c r="D31" s="25"/>
      <c r="E31" s="26"/>
    </row>
    <row r="32" spans="1:6" x14ac:dyDescent="0.2">
      <c r="B32" s="15"/>
      <c r="D32" s="25" t="s">
        <v>28</v>
      </c>
      <c r="E32" s="26"/>
    </row>
    <row r="33" spans="1:10" x14ac:dyDescent="0.2">
      <c r="B33" s="25"/>
      <c r="C33" s="25"/>
      <c r="D33" s="25" t="s">
        <v>29</v>
      </c>
      <c r="E33" s="26"/>
    </row>
    <row r="34" spans="1:10" x14ac:dyDescent="0.2">
      <c r="B34" s="25"/>
      <c r="C34" s="25"/>
      <c r="D34" s="25"/>
      <c r="E34" s="26"/>
    </row>
    <row r="35" spans="1:10" ht="19" x14ac:dyDescent="0.25">
      <c r="B35" s="25" t="s">
        <v>30</v>
      </c>
      <c r="C35" s="28" t="s">
        <v>31</v>
      </c>
      <c r="D35" s="25"/>
      <c r="E35" s="26"/>
    </row>
    <row r="36" spans="1:10" x14ac:dyDescent="0.2">
      <c r="B36" s="25"/>
      <c r="C36" s="25"/>
      <c r="D36" s="25" t="s">
        <v>32</v>
      </c>
      <c r="E36" s="26"/>
    </row>
    <row r="37" spans="1:10" x14ac:dyDescent="0.2">
      <c r="B37" s="25"/>
      <c r="C37" s="25"/>
      <c r="D37" s="25" t="s">
        <v>33</v>
      </c>
      <c r="E37" s="26"/>
    </row>
    <row r="38" spans="1:10" x14ac:dyDescent="0.2">
      <c r="B38" s="25"/>
      <c r="C38" s="25"/>
      <c r="D38" s="25"/>
      <c r="E38" s="26"/>
    </row>
    <row r="39" spans="1:10" ht="19" x14ac:dyDescent="0.25">
      <c r="B39" s="25" t="s">
        <v>34</v>
      </c>
      <c r="C39" s="28" t="s">
        <v>35</v>
      </c>
      <c r="D39" s="25"/>
      <c r="E39" s="26"/>
    </row>
    <row r="40" spans="1:10" x14ac:dyDescent="0.2">
      <c r="B40" s="25"/>
      <c r="C40" s="25"/>
      <c r="D40" s="25" t="s">
        <v>36</v>
      </c>
      <c r="E40" s="26"/>
    </row>
    <row r="41" spans="1:10" x14ac:dyDescent="0.2">
      <c r="D41" s="25" t="s">
        <v>37</v>
      </c>
    </row>
    <row r="42" spans="1:10" x14ac:dyDescent="0.2">
      <c r="D42" s="25"/>
    </row>
    <row r="43" spans="1:10" ht="24" x14ac:dyDescent="0.3">
      <c r="A43" s="10" t="s">
        <v>38</v>
      </c>
      <c r="B43" s="1" t="s">
        <v>39</v>
      </c>
      <c r="C43" s="1"/>
      <c r="D43" s="1"/>
      <c r="E43" s="1"/>
      <c r="F43" s="1"/>
    </row>
    <row r="44" spans="1:10" ht="16" x14ac:dyDescent="0.2">
      <c r="B44" s="20" t="s">
        <v>19</v>
      </c>
      <c r="C44" s="29" t="s">
        <v>40</v>
      </c>
      <c r="D44" s="29" t="s">
        <v>41</v>
      </c>
      <c r="E44" s="29" t="s">
        <v>42</v>
      </c>
      <c r="F44" s="29" t="s">
        <v>43</v>
      </c>
    </row>
    <row r="45" spans="1:10" x14ac:dyDescent="0.2">
      <c r="B45" s="16">
        <v>1</v>
      </c>
      <c r="C45" s="15">
        <v>60000</v>
      </c>
      <c r="D45" s="15">
        <f>+D7</f>
        <v>0</v>
      </c>
      <c r="E45" s="23">
        <f>IF(C7="Y",(E7*$G$1)/$G$3,E7)</f>
        <v>0</v>
      </c>
      <c r="F45" s="30">
        <f>+IF(E45=" "," ",E45*$G$3)</f>
        <v>0</v>
      </c>
      <c r="G45" s="31"/>
      <c r="H45" s="23"/>
      <c r="I45" s="32"/>
      <c r="J45" s="30"/>
    </row>
    <row r="46" spans="1:10" x14ac:dyDescent="0.2">
      <c r="B46" s="16" t="s">
        <v>44</v>
      </c>
      <c r="C46" s="15" t="str">
        <f>IF(C7="Y",60999," ")</f>
        <v xml:space="preserve"> </v>
      </c>
      <c r="D46" s="15" t="str">
        <f>IF(C7="Y",D7," ")</f>
        <v xml:space="preserve"> </v>
      </c>
      <c r="E46" s="23" t="str">
        <f>IF(C46=60999,E7-E45," ")</f>
        <v xml:space="preserve"> </v>
      </c>
      <c r="F46" s="30" t="str">
        <f t="shared" ref="F46:F63" si="0">+IF(E46=" "," ",E46*$G$3)</f>
        <v xml:space="preserve"> </v>
      </c>
      <c r="H46" s="32"/>
    </row>
    <row r="47" spans="1:10" x14ac:dyDescent="0.2">
      <c r="B47" s="16">
        <v>2</v>
      </c>
      <c r="C47" s="15">
        <v>60000</v>
      </c>
      <c r="D47" s="15">
        <f>+D8</f>
        <v>0</v>
      </c>
      <c r="E47" s="23">
        <f>IF(C8="Y",(E8*$G$1)/$G$3,E8)</f>
        <v>0</v>
      </c>
      <c r="F47" s="30">
        <f t="shared" si="0"/>
        <v>0</v>
      </c>
    </row>
    <row r="48" spans="1:10" x14ac:dyDescent="0.2">
      <c r="B48" s="16" t="s">
        <v>45</v>
      </c>
      <c r="C48" s="15" t="str">
        <f>IF(C8="Y",60999," ")</f>
        <v xml:space="preserve"> </v>
      </c>
      <c r="D48" s="15" t="str">
        <f>IF(C8="Y",D8," ")</f>
        <v xml:space="preserve"> </v>
      </c>
      <c r="E48" s="23" t="str">
        <f>IF(C48=60999,E8-E47," ")</f>
        <v xml:space="preserve"> </v>
      </c>
      <c r="F48" s="30" t="str">
        <f t="shared" si="0"/>
        <v xml:space="preserve"> </v>
      </c>
    </row>
    <row r="49" spans="2:6" x14ac:dyDescent="0.2">
      <c r="B49" s="19">
        <v>3</v>
      </c>
      <c r="C49" s="15">
        <v>60000</v>
      </c>
      <c r="D49" s="15">
        <f>+D9</f>
        <v>0</v>
      </c>
      <c r="E49" s="23">
        <f>IF(C9="Y",(E9*$G$1)/$G$3,E9)</f>
        <v>0</v>
      </c>
      <c r="F49" s="30">
        <f t="shared" si="0"/>
        <v>0</v>
      </c>
    </row>
    <row r="50" spans="2:6" x14ac:dyDescent="0.2">
      <c r="B50" s="16" t="s">
        <v>46</v>
      </c>
      <c r="C50" s="15" t="str">
        <f>IF(C9="Y",60999," ")</f>
        <v xml:space="preserve"> </v>
      </c>
      <c r="D50" s="15" t="str">
        <f>IF(C9="Y",D9," ")</f>
        <v xml:space="preserve"> </v>
      </c>
      <c r="E50" s="23" t="str">
        <f>IF(C50=60999,E9-E49," ")</f>
        <v xml:space="preserve"> </v>
      </c>
      <c r="F50" s="30" t="str">
        <f t="shared" si="0"/>
        <v xml:space="preserve"> </v>
      </c>
    </row>
    <row r="51" spans="2:6" x14ac:dyDescent="0.2">
      <c r="B51" s="16">
        <v>4</v>
      </c>
      <c r="C51" s="15">
        <v>60000</v>
      </c>
      <c r="D51" s="15">
        <f>+D10</f>
        <v>0</v>
      </c>
      <c r="E51" s="23">
        <f>IF(C10="Y",(E10*$G$1)/$G$3,E10)</f>
        <v>0</v>
      </c>
      <c r="F51" s="30">
        <f t="shared" si="0"/>
        <v>0</v>
      </c>
    </row>
    <row r="52" spans="2:6" x14ac:dyDescent="0.2">
      <c r="B52" s="16" t="s">
        <v>47</v>
      </c>
      <c r="C52" s="15" t="str">
        <f>IF(C10="Y",60999," ")</f>
        <v xml:space="preserve"> </v>
      </c>
      <c r="D52" s="15" t="str">
        <f>IF(C10="Y",D10," ")</f>
        <v xml:space="preserve"> </v>
      </c>
      <c r="E52" s="23" t="str">
        <f>IF(C52=60999,E10-E51," ")</f>
        <v xml:space="preserve"> </v>
      </c>
      <c r="F52" s="30" t="str">
        <f t="shared" si="0"/>
        <v xml:space="preserve"> </v>
      </c>
    </row>
    <row r="53" spans="2:6" x14ac:dyDescent="0.2">
      <c r="B53" s="16">
        <v>5</v>
      </c>
      <c r="C53" s="15">
        <v>60000</v>
      </c>
      <c r="D53" s="15">
        <f>+D11</f>
        <v>0</v>
      </c>
      <c r="E53" s="23">
        <f>IF(C11="Y",(E11*$G$1)/$G$3,E11)</f>
        <v>0</v>
      </c>
      <c r="F53" s="30">
        <f t="shared" si="0"/>
        <v>0</v>
      </c>
    </row>
    <row r="54" spans="2:6" x14ac:dyDescent="0.2">
      <c r="B54" s="16" t="s">
        <v>48</v>
      </c>
      <c r="C54" s="15" t="str">
        <f>IF(C11="Y",60999," ")</f>
        <v xml:space="preserve"> </v>
      </c>
      <c r="D54" s="15" t="str">
        <f>IF(C11="Y",D11," ")</f>
        <v xml:space="preserve"> </v>
      </c>
      <c r="E54" s="23" t="str">
        <f>IF(C54=60999,E11-E53," ")</f>
        <v xml:space="preserve"> </v>
      </c>
      <c r="F54" s="30" t="str">
        <f t="shared" si="0"/>
        <v xml:space="preserve"> </v>
      </c>
    </row>
    <row r="55" spans="2:6" x14ac:dyDescent="0.2">
      <c r="B55" s="16">
        <v>6</v>
      </c>
      <c r="C55" s="15">
        <v>60000</v>
      </c>
      <c r="D55" s="15">
        <f>+D12</f>
        <v>0</v>
      </c>
      <c r="E55" s="23">
        <f>IF(C12="Y",(E12*$G$1)/$G$3,E12)</f>
        <v>0</v>
      </c>
      <c r="F55" s="30">
        <f t="shared" si="0"/>
        <v>0</v>
      </c>
    </row>
    <row r="56" spans="2:6" x14ac:dyDescent="0.2">
      <c r="B56" s="16" t="s">
        <v>49</v>
      </c>
      <c r="C56" s="15" t="str">
        <f>IF(C12="Y",60999," ")</f>
        <v xml:space="preserve"> </v>
      </c>
      <c r="D56" s="15" t="str">
        <f>IF(C12="Y",D12," ")</f>
        <v xml:space="preserve"> </v>
      </c>
      <c r="E56" s="23" t="str">
        <f>IF(C56=60999,E12-E55," ")</f>
        <v xml:space="preserve"> </v>
      </c>
      <c r="F56" s="30" t="str">
        <f t="shared" si="0"/>
        <v xml:space="preserve"> </v>
      </c>
    </row>
    <row r="57" spans="2:6" x14ac:dyDescent="0.2">
      <c r="B57" s="16">
        <v>7</v>
      </c>
      <c r="C57" s="15">
        <v>60000</v>
      </c>
      <c r="D57" s="15">
        <f>+D13</f>
        <v>0</v>
      </c>
      <c r="E57" s="23">
        <f>IF(C13="Y",(E13*$G$1)/$G$3,E13)</f>
        <v>0</v>
      </c>
      <c r="F57" s="30">
        <f t="shared" si="0"/>
        <v>0</v>
      </c>
    </row>
    <row r="58" spans="2:6" x14ac:dyDescent="0.2">
      <c r="B58" s="16" t="s">
        <v>50</v>
      </c>
      <c r="C58" s="15" t="str">
        <f>IF(C13="Y",60999," ")</f>
        <v xml:space="preserve"> </v>
      </c>
      <c r="D58" s="15" t="str">
        <f>IF(C13="Y",D13," ")</f>
        <v xml:space="preserve"> </v>
      </c>
      <c r="E58" s="23" t="str">
        <f>IF(C58=60999,E13-E57," ")</f>
        <v xml:space="preserve"> </v>
      </c>
      <c r="F58" s="30" t="str">
        <f t="shared" si="0"/>
        <v xml:space="preserve"> </v>
      </c>
    </row>
    <row r="59" spans="2:6" x14ac:dyDescent="0.2">
      <c r="B59" s="16">
        <v>8</v>
      </c>
      <c r="C59" s="15">
        <v>60000</v>
      </c>
      <c r="D59" s="15">
        <f>+D14</f>
        <v>0</v>
      </c>
      <c r="E59" s="23">
        <f>IF(C14="Y",(E14*$G$1)/$G$3,E14)</f>
        <v>0</v>
      </c>
      <c r="F59" s="30">
        <f t="shared" si="0"/>
        <v>0</v>
      </c>
    </row>
    <row r="60" spans="2:6" x14ac:dyDescent="0.2">
      <c r="B60" s="16" t="s">
        <v>51</v>
      </c>
      <c r="C60" s="15" t="str">
        <f>IF(C14="Y",60999," ")</f>
        <v xml:space="preserve"> </v>
      </c>
      <c r="D60" s="15" t="str">
        <f>IF(C14="Y",D14," ")</f>
        <v xml:space="preserve"> </v>
      </c>
      <c r="E60" s="23" t="str">
        <f>IF(C60=60999,E14-E59," ")</f>
        <v xml:space="preserve"> </v>
      </c>
      <c r="F60" s="30" t="str">
        <f t="shared" si="0"/>
        <v xml:space="preserve"> </v>
      </c>
    </row>
    <row r="61" spans="2:6" x14ac:dyDescent="0.2">
      <c r="B61" s="16">
        <v>9</v>
      </c>
      <c r="C61" s="15">
        <v>60000</v>
      </c>
      <c r="D61" s="15">
        <f>+D15</f>
        <v>0</v>
      </c>
      <c r="E61" s="23">
        <f>IF(C15="Y",(E15*$G$1)/$G$3,E15)</f>
        <v>0</v>
      </c>
      <c r="F61" s="30">
        <f t="shared" si="0"/>
        <v>0</v>
      </c>
    </row>
    <row r="62" spans="2:6" x14ac:dyDescent="0.2">
      <c r="B62" s="16" t="s">
        <v>52</v>
      </c>
      <c r="C62" s="15" t="str">
        <f>IF(C15="Y",60999," ")</f>
        <v xml:space="preserve"> </v>
      </c>
      <c r="D62" s="15" t="str">
        <f>IF(C15="Y",D15," ")</f>
        <v xml:space="preserve"> </v>
      </c>
      <c r="E62" s="23" t="str">
        <f>IF(C62=60999,E15-E61," ")</f>
        <v xml:space="preserve"> </v>
      </c>
      <c r="F62" s="30" t="str">
        <f t="shared" si="0"/>
        <v xml:space="preserve"> </v>
      </c>
    </row>
    <row r="63" spans="2:6" x14ac:dyDescent="0.2">
      <c r="B63" s="16">
        <v>10</v>
      </c>
      <c r="C63" s="15">
        <v>60000</v>
      </c>
      <c r="D63" s="15">
        <f>+D16</f>
        <v>0</v>
      </c>
      <c r="E63" s="23">
        <f>IF(C16="Y",(E16*$G$1)/$G$3,E16)</f>
        <v>0</v>
      </c>
      <c r="F63" s="30">
        <f t="shared" si="0"/>
        <v>0</v>
      </c>
    </row>
    <row r="64" spans="2:6" x14ac:dyDescent="0.2">
      <c r="B64" s="16" t="s">
        <v>53</v>
      </c>
      <c r="C64" s="15" t="str">
        <f>IF(C16="Y",60999," ")</f>
        <v xml:space="preserve"> </v>
      </c>
      <c r="D64" s="15" t="str">
        <f>IF(C16="Y",D16," ")</f>
        <v xml:space="preserve"> </v>
      </c>
      <c r="E64" s="23" t="str">
        <f>IF(C64=60999,E16-E63," ")</f>
        <v xml:space="preserve"> </v>
      </c>
      <c r="F64" s="30" t="str">
        <f>+IF(E64=" "," ",E64*$G$3)</f>
        <v xml:space="preserve"> </v>
      </c>
    </row>
    <row r="65" spans="2:6" x14ac:dyDescent="0.2">
      <c r="B65" s="16">
        <f>1+B63</f>
        <v>11</v>
      </c>
      <c r="C65" s="15">
        <v>60000</v>
      </c>
      <c r="D65" s="15">
        <f>+D17</f>
        <v>0</v>
      </c>
      <c r="E65" s="23">
        <f>IF(C17="Y",(E17*$G$1)/$G$3,E17)</f>
        <v>0</v>
      </c>
      <c r="F65" s="30">
        <f>+IF(E65=" "," ",E65*$G$3)</f>
        <v>0</v>
      </c>
    </row>
    <row r="66" spans="2:6" x14ac:dyDescent="0.2">
      <c r="B66" s="16" t="s">
        <v>54</v>
      </c>
      <c r="C66" s="15" t="str">
        <f>IF(C17="Y",60999," ")</f>
        <v xml:space="preserve"> </v>
      </c>
      <c r="D66" s="15" t="str">
        <f>IF(C17="Y",D17," ")</f>
        <v xml:space="preserve"> </v>
      </c>
      <c r="E66" s="23" t="str">
        <f>IF(C66=60999,E17-E65," ")</f>
        <v xml:space="preserve"> </v>
      </c>
      <c r="F66" s="30" t="str">
        <f t="shared" ref="F66:F84" si="1">+IF(E66=" "," ",E66*$G$3)</f>
        <v xml:space="preserve"> </v>
      </c>
    </row>
    <row r="67" spans="2:6" x14ac:dyDescent="0.2">
      <c r="B67" s="16">
        <f>1+B65</f>
        <v>12</v>
      </c>
      <c r="C67" s="15">
        <v>60000</v>
      </c>
      <c r="D67" s="15">
        <f>+D18</f>
        <v>0</v>
      </c>
      <c r="E67" s="23">
        <f>IF(C18="Y",(E18*$G$1)/$G$3,E18)</f>
        <v>0</v>
      </c>
      <c r="F67" s="30">
        <f t="shared" si="1"/>
        <v>0</v>
      </c>
    </row>
    <row r="68" spans="2:6" x14ac:dyDescent="0.2">
      <c r="B68" s="16" t="s">
        <v>55</v>
      </c>
      <c r="C68" s="15" t="str">
        <f>IF(C18="Y",60999," ")</f>
        <v xml:space="preserve"> </v>
      </c>
      <c r="D68" s="15" t="str">
        <f>IF(C18="Y",D18," ")</f>
        <v xml:space="preserve"> </v>
      </c>
      <c r="E68" s="23" t="str">
        <f>IF(C68=60999,E18-E67," ")</f>
        <v xml:space="preserve"> </v>
      </c>
      <c r="F68" s="30" t="str">
        <f t="shared" si="1"/>
        <v xml:space="preserve"> </v>
      </c>
    </row>
    <row r="69" spans="2:6" x14ac:dyDescent="0.2">
      <c r="B69" s="16">
        <f>1+B67</f>
        <v>13</v>
      </c>
      <c r="C69" s="15">
        <v>60000</v>
      </c>
      <c r="D69" s="15">
        <f>+D19</f>
        <v>0</v>
      </c>
      <c r="E69" s="23">
        <f>IF(C19="Y",(E19*$G$1)/$G$3,E19)</f>
        <v>0</v>
      </c>
      <c r="F69" s="30">
        <f t="shared" si="1"/>
        <v>0</v>
      </c>
    </row>
    <row r="70" spans="2:6" x14ac:dyDescent="0.2">
      <c r="B70" s="16" t="s">
        <v>56</v>
      </c>
      <c r="C70" s="15" t="str">
        <f>IF(C19="Y",60999," ")</f>
        <v xml:space="preserve"> </v>
      </c>
      <c r="D70" s="15" t="str">
        <f>IF(C19="Y",D19," ")</f>
        <v xml:space="preserve"> </v>
      </c>
      <c r="E70" s="23" t="str">
        <f>IF(C70=60999,E19-E69," ")</f>
        <v xml:space="preserve"> </v>
      </c>
      <c r="F70" s="30" t="str">
        <f t="shared" si="1"/>
        <v xml:space="preserve"> </v>
      </c>
    </row>
    <row r="71" spans="2:6" x14ac:dyDescent="0.2">
      <c r="B71" s="16">
        <f>1+B69</f>
        <v>14</v>
      </c>
      <c r="C71" s="15">
        <v>60000</v>
      </c>
      <c r="D71" s="15">
        <f>+D20</f>
        <v>0</v>
      </c>
      <c r="E71" s="23">
        <f>IF(C20="Y",(E20*$G$1)/$G$3,E20)</f>
        <v>0</v>
      </c>
      <c r="F71" s="30">
        <f t="shared" si="1"/>
        <v>0</v>
      </c>
    </row>
    <row r="72" spans="2:6" x14ac:dyDescent="0.2">
      <c r="B72" s="16" t="s">
        <v>57</v>
      </c>
      <c r="C72" s="15" t="str">
        <f>IF(C20="Y",60999," ")</f>
        <v xml:space="preserve"> </v>
      </c>
      <c r="D72" s="15" t="str">
        <f>IF(C20="Y",D20," ")</f>
        <v xml:space="preserve"> </v>
      </c>
      <c r="E72" s="23" t="str">
        <f>IF(C72=60999,E20-E71," ")</f>
        <v xml:space="preserve"> </v>
      </c>
      <c r="F72" s="30" t="str">
        <f t="shared" si="1"/>
        <v xml:space="preserve"> </v>
      </c>
    </row>
    <row r="73" spans="2:6" x14ac:dyDescent="0.2">
      <c r="B73" s="16">
        <f>1+B71</f>
        <v>15</v>
      </c>
      <c r="C73" s="15">
        <v>60000</v>
      </c>
      <c r="D73" s="15">
        <f>+D21</f>
        <v>0</v>
      </c>
      <c r="E73" s="23">
        <f>IF(C21="Y",(E21*$G$1)/$G$3,E21)</f>
        <v>0</v>
      </c>
      <c r="F73" s="30">
        <f t="shared" si="1"/>
        <v>0</v>
      </c>
    </row>
    <row r="74" spans="2:6" x14ac:dyDescent="0.2">
      <c r="B74" s="16" t="s">
        <v>58</v>
      </c>
      <c r="C74" s="15" t="str">
        <f>IF(C21="Y",60999," ")</f>
        <v xml:space="preserve"> </v>
      </c>
      <c r="D74" s="15" t="str">
        <f>IF(C21="Y",D21," ")</f>
        <v xml:space="preserve"> </v>
      </c>
      <c r="E74" s="23" t="str">
        <f>IF(C74=60999,E21-E73," ")</f>
        <v xml:space="preserve"> </v>
      </c>
      <c r="F74" s="30" t="str">
        <f t="shared" si="1"/>
        <v xml:space="preserve"> </v>
      </c>
    </row>
    <row r="75" spans="2:6" x14ac:dyDescent="0.2">
      <c r="B75" s="16">
        <f>1+B73</f>
        <v>16</v>
      </c>
      <c r="C75" s="15">
        <v>60000</v>
      </c>
      <c r="D75" s="15">
        <f>+D22</f>
        <v>0</v>
      </c>
      <c r="E75" s="23">
        <f>IF(C22="Y",(E22*$G$1)/$G$3,E22)</f>
        <v>0</v>
      </c>
      <c r="F75" s="30">
        <f t="shared" si="1"/>
        <v>0</v>
      </c>
    </row>
    <row r="76" spans="2:6" x14ac:dyDescent="0.2">
      <c r="B76" s="16" t="s">
        <v>59</v>
      </c>
      <c r="C76" s="15" t="str">
        <f>IF(C22="Y",60999," ")</f>
        <v xml:space="preserve"> </v>
      </c>
      <c r="D76" s="15" t="str">
        <f>IF(C22="Y",D22," ")</f>
        <v xml:space="preserve"> </v>
      </c>
      <c r="E76" s="23" t="str">
        <f>IF(C76=60999,E22-E75," ")</f>
        <v xml:space="preserve"> </v>
      </c>
      <c r="F76" s="30" t="str">
        <f t="shared" si="1"/>
        <v xml:space="preserve"> </v>
      </c>
    </row>
    <row r="77" spans="2:6" x14ac:dyDescent="0.2">
      <c r="B77" s="16">
        <f>1+B75</f>
        <v>17</v>
      </c>
      <c r="C77" s="15">
        <v>60000</v>
      </c>
      <c r="D77" s="15">
        <f>+D23</f>
        <v>0</v>
      </c>
      <c r="E77" s="23">
        <f>IF(C23="Y",(E23*$G$1)/$G$3,E23)</f>
        <v>0</v>
      </c>
      <c r="F77" s="30">
        <f t="shared" si="1"/>
        <v>0</v>
      </c>
    </row>
    <row r="78" spans="2:6" x14ac:dyDescent="0.2">
      <c r="B78" s="16" t="s">
        <v>60</v>
      </c>
      <c r="C78" s="15" t="str">
        <f>IF(C23="Y",60999," ")</f>
        <v xml:space="preserve"> </v>
      </c>
      <c r="D78" s="15" t="str">
        <f>IF(C23="Y",D23," ")</f>
        <v xml:space="preserve"> </v>
      </c>
      <c r="E78" s="23" t="str">
        <f>IF(C78=60999,E23-E77," ")</f>
        <v xml:space="preserve"> </v>
      </c>
      <c r="F78" s="30" t="str">
        <f t="shared" si="1"/>
        <v xml:space="preserve"> </v>
      </c>
    </row>
    <row r="79" spans="2:6" x14ac:dyDescent="0.2">
      <c r="B79" s="16">
        <f>1+B77</f>
        <v>18</v>
      </c>
      <c r="C79" s="15">
        <v>60000</v>
      </c>
      <c r="D79" s="15">
        <f>+D24</f>
        <v>0</v>
      </c>
      <c r="E79" s="23">
        <f>IF(C24="Y",(E24*$G$1)/$G$3,E24)</f>
        <v>0</v>
      </c>
      <c r="F79" s="30">
        <f t="shared" si="1"/>
        <v>0</v>
      </c>
    </row>
    <row r="80" spans="2:6" x14ac:dyDescent="0.2">
      <c r="B80" s="16" t="s">
        <v>61</v>
      </c>
      <c r="C80" s="15" t="str">
        <f>IF(C24="Y",60999," ")</f>
        <v xml:space="preserve"> </v>
      </c>
      <c r="D80" s="15" t="str">
        <f>IF(C24="Y",D24," ")</f>
        <v xml:space="preserve"> </v>
      </c>
      <c r="E80" s="23" t="str">
        <f>IF(C80=60999,E24-E79," ")</f>
        <v xml:space="preserve"> </v>
      </c>
      <c r="F80" s="30" t="str">
        <f t="shared" si="1"/>
        <v xml:space="preserve"> </v>
      </c>
    </row>
    <row r="81" spans="2:11" x14ac:dyDescent="0.2">
      <c r="B81" s="16">
        <f>1+B79</f>
        <v>19</v>
      </c>
      <c r="C81" s="15">
        <v>60000</v>
      </c>
      <c r="D81" s="15">
        <f>+D25</f>
        <v>0</v>
      </c>
      <c r="E81" s="23">
        <f>IF(C25="Y",(E25*$G$1)/$G$3,E25)</f>
        <v>0</v>
      </c>
      <c r="F81" s="30">
        <f t="shared" si="1"/>
        <v>0</v>
      </c>
    </row>
    <row r="82" spans="2:11" x14ac:dyDescent="0.2">
      <c r="B82" s="16" t="s">
        <v>62</v>
      </c>
      <c r="C82" s="15" t="str">
        <f>IF(C25="Y",60999," ")</f>
        <v xml:space="preserve"> </v>
      </c>
      <c r="D82" s="15" t="str">
        <f>IF(C25="Y",D25," ")</f>
        <v xml:space="preserve"> </v>
      </c>
      <c r="E82" s="23" t="str">
        <f>IF(C82=60999,E25-E81," ")</f>
        <v xml:space="preserve"> </v>
      </c>
      <c r="F82" s="30" t="str">
        <f t="shared" si="1"/>
        <v xml:space="preserve"> </v>
      </c>
    </row>
    <row r="83" spans="2:11" x14ac:dyDescent="0.2">
      <c r="B83" s="16">
        <f>1+B81</f>
        <v>20</v>
      </c>
      <c r="C83" s="15">
        <v>60000</v>
      </c>
      <c r="D83" s="15">
        <f>+D25</f>
        <v>0</v>
      </c>
      <c r="E83" s="23">
        <f>IF(C26="Y",(E26*$G$1)/$G$3,E26)</f>
        <v>0</v>
      </c>
      <c r="F83" s="30">
        <f t="shared" si="1"/>
        <v>0</v>
      </c>
    </row>
    <row r="84" spans="2:11" x14ac:dyDescent="0.2">
      <c r="B84" s="16" t="s">
        <v>63</v>
      </c>
      <c r="C84" s="15" t="str">
        <f>IF(C26="Y",60999," ")</f>
        <v xml:space="preserve"> </v>
      </c>
      <c r="D84" s="15" t="str">
        <f>IF(C26="Y",D26," ")</f>
        <v xml:space="preserve"> </v>
      </c>
      <c r="E84" s="23" t="str">
        <f>IF(C84=60999,E26-E83," ")</f>
        <v xml:space="preserve"> </v>
      </c>
      <c r="F84" s="30" t="str">
        <f t="shared" si="1"/>
        <v xml:space="preserve"> </v>
      </c>
    </row>
    <row r="86" spans="2:11" ht="16" thickBot="1" x14ac:dyDescent="0.25">
      <c r="B86" s="62" t="s">
        <v>23</v>
      </c>
      <c r="C86" s="62"/>
      <c r="D86" s="62"/>
      <c r="E86" s="24">
        <f>SUM(E45:E84)</f>
        <v>0</v>
      </c>
      <c r="F86" s="33">
        <f>SUM(F45:F84)</f>
        <v>0</v>
      </c>
    </row>
    <row r="88" spans="2:11" x14ac:dyDescent="0.2">
      <c r="B88" s="34" t="s">
        <v>64</v>
      </c>
      <c r="C88" s="35"/>
      <c r="D88" s="35"/>
      <c r="E88" s="36"/>
      <c r="F88" s="37">
        <f>+F86-G3</f>
        <v>0</v>
      </c>
    </row>
    <row r="90" spans="2:11" ht="22" x14ac:dyDescent="0.3">
      <c r="B90" s="1" t="s">
        <v>25</v>
      </c>
    </row>
    <row r="91" spans="2:11" x14ac:dyDescent="0.2">
      <c r="B91" s="16" t="s">
        <v>65</v>
      </c>
      <c r="C91" s="63" t="s">
        <v>66</v>
      </c>
      <c r="D91" s="63"/>
      <c r="E91" s="63"/>
      <c r="F91" s="63"/>
      <c r="G91" s="63"/>
      <c r="H91" s="63"/>
      <c r="I91" s="63"/>
      <c r="J91" s="63"/>
      <c r="K91" s="63"/>
    </row>
    <row r="92" spans="2:11" ht="16.5" customHeight="1" x14ac:dyDescent="0.2">
      <c r="B92" s="16" t="s">
        <v>67</v>
      </c>
      <c r="C92" s="59" t="s">
        <v>68</v>
      </c>
      <c r="D92" s="59"/>
      <c r="E92" s="59"/>
      <c r="F92" s="59"/>
      <c r="G92" s="59"/>
      <c r="H92" s="59"/>
      <c r="I92" s="59"/>
      <c r="J92" s="59"/>
      <c r="K92" s="59"/>
    </row>
    <row r="93" spans="2:11" x14ac:dyDescent="0.2">
      <c r="C93" s="59"/>
      <c r="D93" s="59"/>
      <c r="E93" s="59"/>
      <c r="F93" s="59"/>
      <c r="G93" s="59"/>
      <c r="H93" s="59"/>
      <c r="I93" s="59"/>
      <c r="J93" s="59"/>
      <c r="K93" s="59"/>
    </row>
    <row r="94" spans="2:11" x14ac:dyDescent="0.2">
      <c r="B94" s="16" t="s">
        <v>69</v>
      </c>
      <c r="C94" s="59" t="s">
        <v>70</v>
      </c>
      <c r="D94" s="59"/>
      <c r="E94" s="59"/>
      <c r="F94" s="59"/>
      <c r="G94" s="59"/>
      <c r="H94" s="59"/>
      <c r="I94" s="59"/>
      <c r="J94" s="59"/>
      <c r="K94" s="59"/>
    </row>
    <row r="95" spans="2:11" x14ac:dyDescent="0.2">
      <c r="C95" s="59"/>
      <c r="D95" s="59"/>
      <c r="E95" s="59"/>
      <c r="F95" s="59"/>
      <c r="G95" s="59"/>
      <c r="H95" s="59"/>
      <c r="I95" s="59"/>
      <c r="J95" s="59"/>
      <c r="K95" s="59"/>
    </row>
    <row r="96" spans="2:11" x14ac:dyDescent="0.2">
      <c r="C96" s="45" t="s">
        <v>71</v>
      </c>
    </row>
    <row r="98" spans="4:8" x14ac:dyDescent="0.2">
      <c r="D98" s="15" t="s">
        <v>7</v>
      </c>
      <c r="F98" s="31">
        <v>203700</v>
      </c>
    </row>
    <row r="99" spans="4:8" x14ac:dyDescent="0.2">
      <c r="D99" s="15" t="s">
        <v>72</v>
      </c>
      <c r="F99" s="31">
        <v>250000</v>
      </c>
    </row>
    <row r="100" spans="4:8" x14ac:dyDescent="0.2">
      <c r="D100" s="15" t="s">
        <v>73</v>
      </c>
      <c r="F100" s="23">
        <v>0.1</v>
      </c>
    </row>
    <row r="101" spans="4:8" x14ac:dyDescent="0.2">
      <c r="D101" s="38" t="s">
        <v>40</v>
      </c>
      <c r="E101" s="38" t="s">
        <v>41</v>
      </c>
      <c r="F101" s="38" t="s">
        <v>42</v>
      </c>
      <c r="G101" s="38" t="s">
        <v>43</v>
      </c>
    </row>
    <row r="102" spans="4:8" x14ac:dyDescent="0.2">
      <c r="D102" s="39">
        <v>60000</v>
      </c>
      <c r="E102" s="39" t="s">
        <v>74</v>
      </c>
      <c r="F102" s="40">
        <v>8.1479999999999997E-2</v>
      </c>
      <c r="G102" s="41">
        <v>20370</v>
      </c>
      <c r="H102" s="46"/>
    </row>
    <row r="103" spans="4:8" x14ac:dyDescent="0.2">
      <c r="D103" s="39">
        <v>60999</v>
      </c>
      <c r="E103" s="39" t="s">
        <v>74</v>
      </c>
      <c r="F103" s="40">
        <v>1.8520000000000009E-2</v>
      </c>
      <c r="G103" s="41">
        <v>4630.0000000000018</v>
      </c>
      <c r="H103" s="50"/>
    </row>
    <row r="104" spans="4:8" x14ac:dyDescent="0.2">
      <c r="E104" s="42" t="s">
        <v>75</v>
      </c>
      <c r="F104" s="43">
        <f>SUM(F102:F103)</f>
        <v>0.1</v>
      </c>
      <c r="G104" s="44">
        <f>SUM(G102:G103)</f>
        <v>25000</v>
      </c>
      <c r="H104" s="30"/>
    </row>
    <row r="105" spans="4:8" x14ac:dyDescent="0.2">
      <c r="G105" s="30"/>
    </row>
    <row r="106" spans="4:8" x14ac:dyDescent="0.2">
      <c r="F106" s="30"/>
      <c r="G106" s="49"/>
    </row>
  </sheetData>
  <autoFilter ref="B44:F64" xr:uid="{00000000-0009-0000-0000-000001000000}"/>
  <mergeCells count="8">
    <mergeCell ref="C92:K93"/>
    <mergeCell ref="C94:K95"/>
    <mergeCell ref="B1:F1"/>
    <mergeCell ref="B3:F3"/>
    <mergeCell ref="B5:F5"/>
    <mergeCell ref="B28:D28"/>
    <mergeCell ref="B86:D86"/>
    <mergeCell ref="C91:K91"/>
  </mergeCells>
  <pageMargins left="0.7" right="0.7" top="0.75" bottom="0.75" header="0.3" footer="0.3"/>
  <pageSetup scale="7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Template</vt:lpstr>
      <vt:lpstr>20 Funding Sources</vt:lpstr>
      <vt:lpstr>'20 Funding Sources'!Print_Area</vt:lpstr>
      <vt:lpstr>Template!Print_Area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Suzanne Locke</dc:creator>
  <cp:lastModifiedBy>Melanie Bourghol</cp:lastModifiedBy>
  <cp:lastPrinted>2013-01-15T15:10:14Z</cp:lastPrinted>
  <dcterms:created xsi:type="dcterms:W3CDTF">2013-01-15T14:43:23Z</dcterms:created>
  <dcterms:modified xsi:type="dcterms:W3CDTF">2024-01-30T17:58:35Z</dcterms:modified>
</cp:coreProperties>
</file>